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0490" windowHeight="8220" activeTab="0"/>
  </bookViews>
  <sheets>
    <sheet name="за штампу " sheetId="3" r:id="rId1"/>
  </sheets>
  <definedNames>
    <definedName name="_xlnm.Print_Area" localSheetId="0">'за штампу '!$A$1:$AD$148</definedName>
  </definedNames>
  <calcPr calcId="181029"/>
</workbook>
</file>

<file path=xl/sharedStrings.xml><?xml version="1.0" encoding="utf-8"?>
<sst xmlns="http://schemas.openxmlformats.org/spreadsheetml/2006/main" count="524" uniqueCount="173">
  <si>
    <t>остало</t>
  </si>
  <si>
    <t>УКУПНО</t>
  </si>
  <si>
    <r>
      <t xml:space="preserve">СРЕДЊОРОЧНИ ПЛAН РЕАЛИЗАЦИЈЕ КАПИТАЛНИХ ИНВЕСТИЦИЈА      </t>
    </r>
    <r>
      <rPr>
        <b/>
        <u val="single"/>
        <sz val="20"/>
        <color indexed="8"/>
        <rFont val="Calibri"/>
        <family val="2"/>
      </rPr>
      <t xml:space="preserve"> ГРАД ТРЕБИЊЕ</t>
    </r>
  </si>
  <si>
    <t>Ред.бр.</t>
  </si>
  <si>
    <t>НАЗИВ ИНВЕСТИЦИЈЕ</t>
  </si>
  <si>
    <t>НОСИЛАЦ АКТИВНОСТИ</t>
  </si>
  <si>
    <t>ВРИЈЕДНОСТ ИНВЕСТИЦИЈЕ</t>
  </si>
  <si>
    <t>2021</t>
  </si>
  <si>
    <t>2022</t>
  </si>
  <si>
    <t>извор финансирања</t>
  </si>
  <si>
    <t>буџет</t>
  </si>
  <si>
    <t>кредит</t>
  </si>
  <si>
    <t>грант</t>
  </si>
  <si>
    <t>укупно</t>
  </si>
  <si>
    <t>ЈП Путеви РС</t>
  </si>
  <si>
    <t>Изградња кружне раскрснице Требиње-Никшић-Билећа</t>
  </si>
  <si>
    <t>Изградња кружног тока, ул. Краља Петра</t>
  </si>
  <si>
    <t>Изградња ул. Нова, Засад поље-наставак</t>
  </si>
  <si>
    <t>Изградња улице поред Палате правде (С2)</t>
  </si>
  <si>
    <t>Наставак изградње пута за манастир Петра и Павла</t>
  </si>
  <si>
    <t xml:space="preserve">Изградња саобраћајнице испод Мостаћа и Засада </t>
  </si>
  <si>
    <t>Изградња пјешачке и бицклистичке стазе од Алексине међе-града</t>
  </si>
  <si>
    <t>Изградња саобраћајница у Пословној зони Волујац</t>
  </si>
  <si>
    <t>Пут за Убла</t>
  </si>
  <si>
    <t>Изградња водоводне мреже- Пословна зона Волујац</t>
  </si>
  <si>
    <t>Изградња система фекалне канализације</t>
  </si>
  <si>
    <t>Реконструкција градске јавне расвјете-ЛЕД</t>
  </si>
  <si>
    <t>Израда Урбанистичког плана Требиња</t>
  </si>
  <si>
    <t>Изградња система видео надзора Града</t>
  </si>
  <si>
    <t>Реконструкција објекта за потребе Херцеговачке куће</t>
  </si>
  <si>
    <t>Проширење и санација градске депоније</t>
  </si>
  <si>
    <t>Изградња пословних простора у затвореном пливачком комплексу</t>
  </si>
  <si>
    <t>Обнова запуштених школа</t>
  </si>
  <si>
    <t>Нова зграда Гимназије</t>
  </si>
  <si>
    <t>Реализација програма заштите  изворишта „Око“</t>
  </si>
  <si>
    <t>Изградња мреже за техничку воду –Пословна зона Волујац  и Ново Требиње</t>
  </si>
  <si>
    <t>Источна обилазница</t>
  </si>
  <si>
    <t>Реконструкција локалних и некатегорисаних путева</t>
  </si>
  <si>
    <t>Изградња  вјерског комплекса у Мркоњићима</t>
  </si>
  <si>
    <t>Уређење обале Требишњице</t>
  </si>
  <si>
    <t>Уређење велике поточине</t>
  </si>
  <si>
    <t>Санација водоводне мреже</t>
  </si>
  <si>
    <t>МЈЕСНА ЗАЈЕДНИЦА</t>
  </si>
  <si>
    <t>МЗ ПОЛИЦЕ, МЗ ГОРИЦА</t>
  </si>
  <si>
    <t>МЗ ЦЕНТАР</t>
  </si>
  <si>
    <t>ПОЛИЦЕ</t>
  </si>
  <si>
    <t>ГОРИЦА</t>
  </si>
  <si>
    <t>СВЕ ГРАДСКЕ МЗ</t>
  </si>
  <si>
    <t>СВЕ СЕОСКЕ МЗ</t>
  </si>
  <si>
    <t>ПЕТРОВО ПОЉЕ</t>
  </si>
  <si>
    <t>ЦЕНТАР</t>
  </si>
  <si>
    <t>ЗАСАД</t>
  </si>
  <si>
    <t>П.ПОЉЕ-ПОЛИЦЕ</t>
  </si>
  <si>
    <t>ВОЛУЈАЦ</t>
  </si>
  <si>
    <t>ЗУБЦИ</t>
  </si>
  <si>
    <t>ЛОЖИОНА</t>
  </si>
  <si>
    <t>ЦЕНТАР, ЗАСАД, ДРАЖИНДО</t>
  </si>
  <si>
    <t>ПРИДВОРЦИ</t>
  </si>
  <si>
    <t>ГОРИЦА, ПОЛИЦЕ</t>
  </si>
  <si>
    <t>СВЕ МЗ</t>
  </si>
  <si>
    <t>ГОРИЦА, ТИНИ,ХРУПЈЕЛА,П.ПОЉЕ, ЛАСТВА</t>
  </si>
  <si>
    <t>ЧИЧЕВО</t>
  </si>
  <si>
    <t>ВЕЛИЧАНИ</t>
  </si>
  <si>
    <t>Реконструкција ул. Војводе Степе Степановића</t>
  </si>
  <si>
    <t>Здравствени центар у кругу болнице</t>
  </si>
  <si>
    <t>Тротоар уз Никшићки пут</t>
  </si>
  <si>
    <t>1.Привреда</t>
  </si>
  <si>
    <t>2.Инфраструктура</t>
  </si>
  <si>
    <t>3.Заштита животне средине</t>
  </si>
  <si>
    <t>4.Образовање</t>
  </si>
  <si>
    <t>5.Култура</t>
  </si>
  <si>
    <t>6.Спорт</t>
  </si>
  <si>
    <t>7.Здравство</t>
  </si>
  <si>
    <t>8.Остало</t>
  </si>
  <si>
    <t>ХЕТ</t>
  </si>
  <si>
    <t>Изградња сортирнице за рециклажу отпада</t>
  </si>
  <si>
    <t>Изградња и надоградња , опремање Центра за информисање и обавјештавање</t>
  </si>
  <si>
    <t>Изградња /реконструкција дјечијих  вртића</t>
  </si>
  <si>
    <t>Ел.Херц.</t>
  </si>
  <si>
    <t>Изградња система за наводњавање</t>
  </si>
  <si>
    <t>Изградња ППОВ-Ново Требиње</t>
  </si>
  <si>
    <t>Комунална опрема (клупе и контејнери)</t>
  </si>
  <si>
    <t>Реконструкција пута и изградња тротоара кроз МЗ Петрово  поље</t>
  </si>
  <si>
    <t>Поплочавање и уређење градских пјешачких зона и тргова</t>
  </si>
  <si>
    <t>Изградња јавне гараже у оквиру РП Засад поље</t>
  </si>
  <si>
    <t xml:space="preserve">Реконструкција и доградња мреже техничке воде </t>
  </si>
  <si>
    <t>2020-2024.</t>
  </si>
  <si>
    <t>Инфраструктурно опремање пословних зона- Бањевци</t>
  </si>
  <si>
    <t>Реконструкција Старог града ( канал , поплочавање, расвјета)</t>
  </si>
  <si>
    <t>Реконструкција градских улица</t>
  </si>
  <si>
    <t>Изградња западне саобраћајнице-спој М6-м20</t>
  </si>
  <si>
    <t>Водоснабдијевање компонента 5-источна обилазница</t>
  </si>
  <si>
    <t>Изградња градске јавне расвјете</t>
  </si>
  <si>
    <t>Реконструкција-изградња саобраћајнице -веза на обилазницу ( Обала Луке Вукаловића)</t>
  </si>
  <si>
    <t>Изградња оборинске канализације у граду</t>
  </si>
  <si>
    <t>Реконструкција и одржвање мостова</t>
  </si>
  <si>
    <t>Изградња цјевовода за тех. воду брана Горица -Ал.међа</t>
  </si>
  <si>
    <t>Трафо станица Т3</t>
  </si>
  <si>
    <t>Реконструкција/изградња сеоских водовода</t>
  </si>
  <si>
    <t>Уређење комплекса око манастира Брвеник</t>
  </si>
  <si>
    <t>Реконструкција и проширење пута у МЗ Придворци</t>
  </si>
  <si>
    <t>Кружни ток, Горица, код ОШ</t>
  </si>
  <si>
    <t>Град</t>
  </si>
  <si>
    <t>Влада РС , Град</t>
  </si>
  <si>
    <t>Град, ЈП Путеви РС</t>
  </si>
  <si>
    <t>Град, ЈП Путеви РС, ХЕТ</t>
  </si>
  <si>
    <t>Водовод, Град</t>
  </si>
  <si>
    <t>Електропривреда РС</t>
  </si>
  <si>
    <t xml:space="preserve"> ЈП Путеви РС</t>
  </si>
  <si>
    <t>Набавка и садња градског зеленила</t>
  </si>
  <si>
    <t>Град, донатор</t>
  </si>
  <si>
    <t>Град/донатор</t>
  </si>
  <si>
    <t xml:space="preserve">Изградња истраживачке станице </t>
  </si>
  <si>
    <t>Реконструкција/одржавање основних школа</t>
  </si>
  <si>
    <t>Град,вртић</t>
  </si>
  <si>
    <t>Град, донација</t>
  </si>
  <si>
    <t>Донатор, Влада РС, Град</t>
  </si>
  <si>
    <t>Град, ЦИО</t>
  </si>
  <si>
    <t>Реконструкција објеката културе</t>
  </si>
  <si>
    <t>Набавка и уградња опреме за дјечија игралишта</t>
  </si>
  <si>
    <t>Реконструкција Болнице Требиње</t>
  </si>
  <si>
    <t>Влада РС, Град</t>
  </si>
  <si>
    <t>Влада РС/ донатор</t>
  </si>
  <si>
    <t>СЕОСКЕ МЗ</t>
  </si>
  <si>
    <t>ДРАЖИН ДО, ШУМА ПОВРШ</t>
  </si>
  <si>
    <t>ХРУПЈЕЛА</t>
  </si>
  <si>
    <t>ГРАДСКЕ МЗ</t>
  </si>
  <si>
    <t>ШУМА ПОВРШ</t>
  </si>
  <si>
    <t>Реконструкција канала оборинске одводње</t>
  </si>
  <si>
    <t>Постављање опреме за повећање безбједности у друмском саобраћају</t>
  </si>
  <si>
    <t>Адреналинске атракције (zip line систем)</t>
  </si>
  <si>
    <t xml:space="preserve">Уређење планинарских стаза </t>
  </si>
  <si>
    <t>Изградња бициклистичка стаза на потезу Нудо-Требиње -Дражин До-Дужи-Иваница</t>
  </si>
  <si>
    <t>Уређење зелене површине јавног парка у насељу Горица</t>
  </si>
  <si>
    <t>Видиковац - Skywalk</t>
  </si>
  <si>
    <t>Подршка изградњи еко и етно комплекса</t>
  </si>
  <si>
    <t>Град, Влада Србије, ЈП</t>
  </si>
  <si>
    <t>Слободна зона Требиње</t>
  </si>
  <si>
    <t>град, Влада РС</t>
  </si>
  <si>
    <t>Клинички центар-Требиње</t>
  </si>
  <si>
    <t>зграда за професоре и љекаре у кругу болнице</t>
  </si>
  <si>
    <t>Реконструкција/опремање планинарског дома на Ублима</t>
  </si>
  <si>
    <t>Реконструкција/одржавање средњих школа-три средње школе</t>
  </si>
  <si>
    <t>Центар за особе са инвалидитетом</t>
  </si>
  <si>
    <t>град,Влада РС</t>
  </si>
  <si>
    <t>Засад</t>
  </si>
  <si>
    <t>просторно-планска документација и кат.подлоге</t>
  </si>
  <si>
    <t>спортска инфраструктура</t>
  </si>
  <si>
    <t>Влада Србије, ГРад ТБ, Влада РС</t>
  </si>
  <si>
    <t>ГРад</t>
  </si>
  <si>
    <t>Град, хет</t>
  </si>
  <si>
    <t>Град, влада рс, донатор</t>
  </si>
  <si>
    <t>Град, донатор, Влада Хет</t>
  </si>
  <si>
    <t>Град,</t>
  </si>
  <si>
    <t>паркинг иат</t>
  </si>
  <si>
    <t>од 2022, надалје</t>
  </si>
  <si>
    <t>Град, Влада РС</t>
  </si>
  <si>
    <t>2021-2025</t>
  </si>
  <si>
    <t xml:space="preserve">Реконструкција/изградња објеката у власништву града </t>
  </si>
  <si>
    <t>град , донатор</t>
  </si>
  <si>
    <t xml:space="preserve">реконструкција раскрснице код Шишковић </t>
  </si>
  <si>
    <t xml:space="preserve">Изградња саобраћајнице-регулациони план Сјеверни логор </t>
  </si>
  <si>
    <t>одржавање,проширење НН и ВН мреже и изградња дистрибутивних трафостаница</t>
  </si>
  <si>
    <t>Уређење  комплекса "Оток"</t>
  </si>
  <si>
    <t>Град, Агенција за воде</t>
  </si>
  <si>
    <t xml:space="preserve"> Опремање ватрогасног дома, набавка опреме </t>
  </si>
  <si>
    <t>Град, донаторска ср.</t>
  </si>
  <si>
    <t>Град, Влада РС, донатор</t>
  </si>
  <si>
    <t>побољшање енергетске ефикасности јвних објеката</t>
  </si>
  <si>
    <t>Набавка  опреме за установе културе-Музеј, Културни центар, Дом младих</t>
  </si>
  <si>
    <t>2021-2025.</t>
  </si>
  <si>
    <t>Канал око Старог града</t>
  </si>
  <si>
    <t>Изградња аеродрома Требиње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</si>
</sst>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3" tint="-0.24997000396251678"/>
      <name val="Calibri"/>
      <family val="2"/>
      <scheme val="minor"/>
    </font>
    <font>
      <sz val="11"/>
      <color theme="3" tint="-0.24997000396251678"/>
      <name val="Calibri"/>
      <family val="2"/>
      <scheme val="minor"/>
    </font>
    <font>
      <b/>
      <sz val="10"/>
      <color theme="3" tint="-0.24997000396251678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00039625167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5">
    <xf numFmtId="0" fontId="0" fillId="0" borderId="0" xfId="0"/>
    <xf numFmtId="0" fontId="4" fillId="0" borderId="0" xfId="0" applyFont="1" applyAlignment="1">
      <alignment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/>
    <xf numFmtId="3" fontId="8" fillId="0" borderId="3" xfId="0" applyNumberFormat="1" applyFont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9" fillId="0" borderId="7" xfId="0" applyNumberFormat="1" applyFont="1" applyBorder="1"/>
    <xf numFmtId="3" fontId="9" fillId="0" borderId="8" xfId="0" applyNumberFormat="1" applyFont="1" applyBorder="1"/>
    <xf numFmtId="3" fontId="9" fillId="0" borderId="9" xfId="0" applyNumberFormat="1" applyFont="1" applyBorder="1"/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0" fillId="0" borderId="0" xfId="0" applyFont="1" applyBorder="1"/>
    <xf numFmtId="3" fontId="9" fillId="0" borderId="6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12" xfId="0" applyNumberFormat="1" applyFont="1" applyBorder="1"/>
    <xf numFmtId="0" fontId="12" fillId="0" borderId="0" xfId="0" applyFont="1"/>
    <xf numFmtId="0" fontId="12" fillId="2" borderId="0" xfId="0" applyFont="1" applyFill="1"/>
    <xf numFmtId="3" fontId="9" fillId="0" borderId="13" xfId="0" applyNumberFormat="1" applyFont="1" applyBorder="1"/>
    <xf numFmtId="3" fontId="9" fillId="0" borderId="14" xfId="0" applyNumberFormat="1" applyFont="1" applyBorder="1"/>
    <xf numFmtId="3" fontId="9" fillId="0" borderId="15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/>
    <xf numFmtId="3" fontId="9" fillId="0" borderId="17" xfId="0" applyNumberFormat="1" applyFont="1" applyBorder="1"/>
    <xf numFmtId="3" fontId="9" fillId="0" borderId="18" xfId="0" applyNumberFormat="1" applyFont="1" applyBorder="1"/>
    <xf numFmtId="3" fontId="5" fillId="0" borderId="7" xfId="0" applyNumberFormat="1" applyFont="1" applyBorder="1"/>
    <xf numFmtId="0" fontId="3" fillId="0" borderId="0" xfId="0" applyFont="1"/>
    <xf numFmtId="0" fontId="3" fillId="0" borderId="0" xfId="0" applyFont="1"/>
    <xf numFmtId="0" fontId="13" fillId="0" borderId="0" xfId="0" applyFont="1"/>
    <xf numFmtId="0" fontId="0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/>
    <xf numFmtId="3" fontId="9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 wrapText="1"/>
    </xf>
    <xf numFmtId="3" fontId="9" fillId="0" borderId="21" xfId="0" applyNumberFormat="1" applyFont="1" applyBorder="1"/>
    <xf numFmtId="3" fontId="5" fillId="0" borderId="14" xfId="0" applyNumberFormat="1" applyFont="1" applyBorder="1"/>
    <xf numFmtId="3" fontId="5" fillId="0" borderId="2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3" fontId="8" fillId="0" borderId="17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0" xfId="0" applyNumberFormat="1" applyFont="1"/>
    <xf numFmtId="3" fontId="0" fillId="0" borderId="7" xfId="0" applyNumberFormat="1" applyFont="1" applyBorder="1"/>
    <xf numFmtId="3" fontId="0" fillId="0" borderId="8" xfId="0" applyNumberFormat="1" applyFont="1" applyBorder="1"/>
    <xf numFmtId="3" fontId="8" fillId="0" borderId="24" xfId="0" applyNumberFormat="1" applyFont="1" applyBorder="1" applyAlignment="1">
      <alignment wrapText="1"/>
    </xf>
    <xf numFmtId="3" fontId="8" fillId="0" borderId="25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8" fillId="2" borderId="2" xfId="0" applyNumberFormat="1" applyFont="1" applyFill="1" applyBorder="1" applyAlignment="1">
      <alignment wrapText="1"/>
    </xf>
    <xf numFmtId="3" fontId="0" fillId="2" borderId="4" xfId="0" applyNumberFormat="1" applyFont="1" applyFill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3" fontId="0" fillId="2" borderId="5" xfId="0" applyNumberFormat="1" applyFont="1" applyFill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0" fillId="2" borderId="3" xfId="0" applyNumberFormat="1" applyFont="1" applyFill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3" fontId="5" fillId="0" borderId="22" xfId="0" applyNumberFormat="1" applyFont="1" applyBorder="1" applyAlignment="1">
      <alignment wrapText="1"/>
    </xf>
    <xf numFmtId="3" fontId="8" fillId="0" borderId="28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3" fontId="8" fillId="0" borderId="29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3" fontId="0" fillId="0" borderId="32" xfId="0" applyNumberFormat="1" applyFont="1" applyBorder="1"/>
    <xf numFmtId="0" fontId="14" fillId="0" borderId="0" xfId="0" applyFont="1"/>
    <xf numFmtId="3" fontId="0" fillId="0" borderId="4" xfId="0" applyNumberFormat="1" applyFont="1" applyBorder="1"/>
    <xf numFmtId="3" fontId="16" fillId="3" borderId="2" xfId="0" applyNumberFormat="1" applyFont="1" applyFill="1" applyBorder="1"/>
    <xf numFmtId="3" fontId="16" fillId="0" borderId="7" xfId="0" applyNumberFormat="1" applyFont="1" applyBorder="1"/>
    <xf numFmtId="3" fontId="15" fillId="0" borderId="0" xfId="0" applyNumberFormat="1" applyFont="1"/>
    <xf numFmtId="3" fontId="15" fillId="3" borderId="6" xfId="0" applyNumberFormat="1" applyFont="1" applyFill="1" applyBorder="1"/>
    <xf numFmtId="3" fontId="17" fillId="3" borderId="6" xfId="0" applyNumberFormat="1" applyFont="1" applyFill="1" applyBorder="1"/>
    <xf numFmtId="3" fontId="15" fillId="3" borderId="10" xfId="0" applyNumberFormat="1" applyFont="1" applyFill="1" applyBorder="1"/>
    <xf numFmtId="0" fontId="7" fillId="0" borderId="1" xfId="0" applyFont="1" applyBorder="1"/>
    <xf numFmtId="3" fontId="0" fillId="0" borderId="23" xfId="0" applyNumberFormat="1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3" fontId="10" fillId="0" borderId="8" xfId="0" applyNumberFormat="1" applyFont="1" applyBorder="1" applyAlignment="1">
      <alignment wrapText="1"/>
    </xf>
    <xf numFmtId="3" fontId="11" fillId="0" borderId="9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wrapText="1"/>
    </xf>
    <xf numFmtId="3" fontId="16" fillId="3" borderId="19" xfId="0" applyNumberFormat="1" applyFont="1" applyFill="1" applyBorder="1"/>
    <xf numFmtId="3" fontId="0" fillId="0" borderId="33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3" fontId="11" fillId="0" borderId="11" xfId="0" applyNumberFormat="1" applyFont="1" applyBorder="1" applyAlignment="1">
      <alignment wrapText="1"/>
    </xf>
    <xf numFmtId="0" fontId="18" fillId="0" borderId="0" xfId="0" applyFont="1"/>
    <xf numFmtId="3" fontId="16" fillId="3" borderId="25" xfId="0" applyNumberFormat="1" applyFont="1" applyFill="1" applyBorder="1"/>
    <xf numFmtId="3" fontId="16" fillId="3" borderId="34" xfId="0" applyNumberFormat="1" applyFont="1" applyFill="1" applyBorder="1"/>
    <xf numFmtId="3" fontId="15" fillId="3" borderId="35" xfId="0" applyNumberFormat="1" applyFont="1" applyFill="1" applyBorder="1"/>
    <xf numFmtId="3" fontId="17" fillId="3" borderId="22" xfId="0" applyNumberFormat="1" applyFont="1" applyFill="1" applyBorder="1"/>
    <xf numFmtId="3" fontId="17" fillId="3" borderId="17" xfId="0" applyNumberFormat="1" applyFont="1" applyFill="1" applyBorder="1"/>
    <xf numFmtId="3" fontId="15" fillId="3" borderId="23" xfId="0" applyNumberFormat="1" applyFont="1" applyFill="1" applyBorder="1"/>
    <xf numFmtId="3" fontId="17" fillId="0" borderId="13" xfId="0" applyNumberFormat="1" applyFont="1" applyBorder="1"/>
    <xf numFmtId="3" fontId="17" fillId="0" borderId="14" xfId="0" applyNumberFormat="1" applyFont="1" applyBorder="1"/>
    <xf numFmtId="3" fontId="17" fillId="0" borderId="15" xfId="0" applyNumberFormat="1" applyFont="1" applyBorder="1"/>
    <xf numFmtId="3" fontId="0" fillId="0" borderId="36" xfId="0" applyNumberFormat="1" applyFont="1" applyBorder="1"/>
    <xf numFmtId="3" fontId="0" fillId="0" borderId="37" xfId="0" applyNumberFormat="1" applyFont="1" applyBorder="1"/>
    <xf numFmtId="3" fontId="5" fillId="0" borderId="8" xfId="0" applyNumberFormat="1" applyFont="1" applyBorder="1"/>
    <xf numFmtId="3" fontId="15" fillId="3" borderId="8" xfId="0" applyNumberFormat="1" applyFont="1" applyFill="1" applyBorder="1"/>
    <xf numFmtId="3" fontId="17" fillId="3" borderId="8" xfId="0" applyNumberFormat="1" applyFont="1" applyFill="1" applyBorder="1"/>
    <xf numFmtId="3" fontId="15" fillId="3" borderId="9" xfId="0" applyNumberFormat="1" applyFont="1" applyFill="1" applyBorder="1"/>
    <xf numFmtId="3" fontId="15" fillId="3" borderId="12" xfId="0" applyNumberFormat="1" applyFont="1" applyFill="1" applyBorder="1"/>
    <xf numFmtId="3" fontId="5" fillId="0" borderId="38" xfId="0" applyNumberFormat="1" applyFont="1" applyBorder="1"/>
    <xf numFmtId="3" fontId="5" fillId="0" borderId="6" xfId="0" applyNumberFormat="1" applyFont="1" applyBorder="1"/>
    <xf numFmtId="3" fontId="16" fillId="3" borderId="28" xfId="0" applyNumberFormat="1" applyFont="1" applyFill="1" applyBorder="1"/>
    <xf numFmtId="3" fontId="16" fillId="3" borderId="30" xfId="0" applyNumberFormat="1" applyFont="1" applyFill="1" applyBorder="1"/>
    <xf numFmtId="3" fontId="9" fillId="0" borderId="6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3" fontId="16" fillId="3" borderId="31" xfId="0" applyNumberFormat="1" applyFont="1" applyFill="1" applyBorder="1"/>
    <xf numFmtId="3" fontId="17" fillId="3" borderId="12" xfId="0" applyNumberFormat="1" applyFont="1" applyFill="1" applyBorder="1"/>
    <xf numFmtId="3" fontId="5" fillId="0" borderId="35" xfId="0" applyNumberFormat="1" applyFont="1" applyBorder="1"/>
    <xf numFmtId="3" fontId="0" fillId="0" borderId="22" xfId="0" applyNumberFormat="1" applyFont="1" applyBorder="1" applyAlignment="1">
      <alignment wrapText="1"/>
    </xf>
    <xf numFmtId="3" fontId="0" fillId="0" borderId="0" xfId="0" applyNumberFormat="1"/>
    <xf numFmtId="3" fontId="5" fillId="0" borderId="0" xfId="0" applyNumberFormat="1" applyFont="1"/>
    <xf numFmtId="0" fontId="0" fillId="2" borderId="1" xfId="0" applyFont="1" applyFill="1" applyBorder="1" applyAlignment="1">
      <alignment horizontal="center" wrapText="1"/>
    </xf>
    <xf numFmtId="2" fontId="0" fillId="0" borderId="2" xfId="0" applyNumberFormat="1" applyFont="1" applyBorder="1"/>
    <xf numFmtId="0" fontId="3" fillId="0" borderId="2" xfId="0" applyFont="1" applyBorder="1"/>
    <xf numFmtId="3" fontId="15" fillId="3" borderId="39" xfId="0" applyNumberFormat="1" applyFont="1" applyFill="1" applyBorder="1" applyAlignment="1">
      <alignment horizontal="center"/>
    </xf>
    <xf numFmtId="3" fontId="15" fillId="3" borderId="40" xfId="0" applyNumberFormat="1" applyFont="1" applyFill="1" applyBorder="1" applyAlignment="1">
      <alignment horizontal="center"/>
    </xf>
    <xf numFmtId="3" fontId="15" fillId="3" borderId="41" xfId="0" applyNumberFormat="1" applyFont="1" applyFill="1" applyBorder="1" applyAlignment="1">
      <alignment horizontal="center"/>
    </xf>
    <xf numFmtId="3" fontId="15" fillId="3" borderId="42" xfId="0" applyNumberFormat="1" applyFont="1" applyFill="1" applyBorder="1" applyAlignment="1">
      <alignment horizontal="center"/>
    </xf>
    <xf numFmtId="3" fontId="15" fillId="3" borderId="43" xfId="0" applyNumberFormat="1" applyFont="1" applyFill="1" applyBorder="1" applyAlignment="1">
      <alignment horizontal="center"/>
    </xf>
    <xf numFmtId="3" fontId="15" fillId="3" borderId="25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3" fontId="15" fillId="3" borderId="34" xfId="0" applyNumberFormat="1" applyFont="1" applyFill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3" fontId="15" fillId="3" borderId="23" xfId="0" applyNumberFormat="1" applyFont="1" applyFill="1" applyBorder="1" applyAlignment="1">
      <alignment horizontal="center"/>
    </xf>
    <xf numFmtId="0" fontId="7" fillId="0" borderId="19" xfId="0" applyFont="1" applyBorder="1"/>
    <xf numFmtId="0" fontId="0" fillId="0" borderId="25" xfId="0" applyFont="1" applyFill="1" applyBorder="1"/>
    <xf numFmtId="0" fontId="0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3" fontId="5" fillId="0" borderId="27" xfId="0" applyNumberFormat="1" applyFont="1" applyBorder="1" applyAlignment="1">
      <alignment wrapText="1"/>
    </xf>
    <xf numFmtId="3" fontId="5" fillId="0" borderId="12" xfId="0" applyNumberFormat="1" applyFont="1" applyBorder="1"/>
    <xf numFmtId="0" fontId="0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3" fontId="5" fillId="0" borderId="13" xfId="0" applyNumberFormat="1" applyFont="1" applyBorder="1"/>
    <xf numFmtId="3" fontId="8" fillId="0" borderId="44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45" xfId="0" applyNumberFormat="1" applyFont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7" fillId="0" borderId="2" xfId="0" applyFont="1" applyFill="1" applyBorder="1"/>
    <xf numFmtId="3" fontId="0" fillId="0" borderId="5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3" fontId="0" fillId="0" borderId="3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wrapText="1"/>
    </xf>
    <xf numFmtId="3" fontId="16" fillId="0" borderId="19" xfId="0" applyNumberFormat="1" applyFont="1" applyFill="1" applyBorder="1"/>
    <xf numFmtId="3" fontId="16" fillId="0" borderId="2" xfId="0" applyNumberFormat="1" applyFont="1" applyFill="1" applyBorder="1"/>
    <xf numFmtId="3" fontId="16" fillId="0" borderId="4" xfId="0" applyNumberFormat="1" applyFont="1" applyFill="1" applyBorder="1"/>
    <xf numFmtId="0" fontId="3" fillId="0" borderId="0" xfId="0" applyFont="1" applyFill="1"/>
    <xf numFmtId="3" fontId="8" fillId="0" borderId="5" xfId="0" applyNumberFormat="1" applyFont="1" applyFill="1" applyBorder="1" applyAlignment="1">
      <alignment wrapText="1"/>
    </xf>
    <xf numFmtId="3" fontId="8" fillId="0" borderId="3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0" fontId="12" fillId="0" borderId="0" xfId="0" applyFont="1" applyFill="1"/>
    <xf numFmtId="3" fontId="8" fillId="0" borderId="26" xfId="0" applyNumberFormat="1" applyFont="1" applyFill="1" applyBorder="1" applyAlignment="1">
      <alignment wrapText="1"/>
    </xf>
    <xf numFmtId="0" fontId="14" fillId="0" borderId="0" xfId="0" applyFont="1" applyFill="1"/>
    <xf numFmtId="0" fontId="3" fillId="0" borderId="0" xfId="0" applyFont="1" applyBorder="1"/>
    <xf numFmtId="0" fontId="0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ont="1" applyFill="1" applyBorder="1"/>
    <xf numFmtId="3" fontId="5" fillId="0" borderId="2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3" fontId="0" fillId="0" borderId="30" xfId="0" applyNumberFormat="1" applyFont="1" applyFill="1" applyBorder="1" applyAlignment="1">
      <alignment wrapText="1"/>
    </xf>
    <xf numFmtId="3" fontId="16" fillId="0" borderId="28" xfId="0" applyNumberFormat="1" applyFont="1" applyFill="1" applyBorder="1"/>
    <xf numFmtId="0" fontId="18" fillId="0" borderId="0" xfId="0" applyFont="1" applyFill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/>
    <xf numFmtId="0" fontId="0" fillId="0" borderId="2" xfId="0" applyFont="1" applyFill="1" applyBorder="1"/>
    <xf numFmtId="0" fontId="5" fillId="0" borderId="25" xfId="0" applyFont="1" applyFill="1" applyBorder="1" applyAlignment="1">
      <alignment wrapText="1"/>
    </xf>
    <xf numFmtId="0" fontId="0" fillId="0" borderId="0" xfId="0" applyFont="1" applyFill="1"/>
    <xf numFmtId="0" fontId="0" fillId="0" borderId="22" xfId="0" applyFont="1" applyFill="1" applyBorder="1"/>
    <xf numFmtId="0" fontId="5" fillId="0" borderId="7" xfId="0" applyFont="1" applyFill="1" applyBorder="1" applyAlignment="1">
      <alignment wrapText="1"/>
    </xf>
    <xf numFmtId="0" fontId="0" fillId="0" borderId="46" xfId="0" applyFont="1" applyFill="1" applyBorder="1"/>
    <xf numFmtId="0" fontId="0" fillId="0" borderId="47" xfId="0" applyFont="1" applyFill="1" applyBorder="1"/>
    <xf numFmtId="0" fontId="0" fillId="0" borderId="48" xfId="0" applyFont="1" applyFill="1" applyBorder="1"/>
    <xf numFmtId="0" fontId="0" fillId="0" borderId="13" xfId="0" applyFont="1" applyFill="1" applyBorder="1"/>
    <xf numFmtId="0" fontId="0" fillId="0" borderId="16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49" xfId="0" applyFont="1" applyFill="1" applyBorder="1"/>
    <xf numFmtId="0" fontId="5" fillId="0" borderId="38" xfId="0" applyFont="1" applyFill="1" applyBorder="1" applyAlignment="1">
      <alignment wrapText="1"/>
    </xf>
    <xf numFmtId="3" fontId="0" fillId="2" borderId="3" xfId="0" applyNumberFormat="1" applyFont="1" applyFill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top" wrapText="1"/>
    </xf>
    <xf numFmtId="3" fontId="0" fillId="0" borderId="3" xfId="0" applyNumberForma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2" fontId="0" fillId="0" borderId="2" xfId="0" applyNumberFormat="1" applyFont="1" applyBorder="1"/>
    <xf numFmtId="2" fontId="0" fillId="0" borderId="2" xfId="0" applyNumberFormat="1" applyFont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left" wrapText="1"/>
    </xf>
    <xf numFmtId="2" fontId="7" fillId="0" borderId="2" xfId="0" applyNumberFormat="1" applyFont="1" applyBorder="1"/>
    <xf numFmtId="2" fontId="0" fillId="0" borderId="17" xfId="0" applyNumberFormat="1" applyFont="1" applyBorder="1"/>
    <xf numFmtId="3" fontId="16" fillId="3" borderId="50" xfId="0" applyNumberFormat="1" applyFont="1" applyFill="1" applyBorder="1"/>
    <xf numFmtId="3" fontId="0" fillId="0" borderId="30" xfId="0" applyNumberFormat="1" applyFont="1" applyBorder="1"/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3" fontId="5" fillId="0" borderId="51" xfId="0" applyNumberFormat="1" applyFont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0" fontId="14" fillId="0" borderId="17" xfId="0" applyFont="1" applyFill="1" applyBorder="1"/>
    <xf numFmtId="2" fontId="0" fillId="0" borderId="28" xfId="0" applyNumberFormat="1" applyFont="1" applyBorder="1"/>
    <xf numFmtId="0" fontId="0" fillId="0" borderId="2" xfId="0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0" xfId="0" applyNumberFormat="1" applyFont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wrapText="1"/>
    </xf>
    <xf numFmtId="3" fontId="8" fillId="0" borderId="28" xfId="0" applyNumberFormat="1" applyFont="1" applyFill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0" fontId="7" fillId="0" borderId="28" xfId="0" applyFont="1" applyBorder="1"/>
    <xf numFmtId="3" fontId="0" fillId="0" borderId="53" xfId="0" applyNumberFormat="1" applyFont="1" applyBorder="1" applyAlignment="1">
      <alignment wrapText="1"/>
    </xf>
    <xf numFmtId="0" fontId="14" fillId="0" borderId="0" xfId="0" applyFont="1" applyFill="1" applyBorder="1"/>
    <xf numFmtId="0" fontId="0" fillId="0" borderId="2" xfId="0" applyFont="1" applyFill="1" applyBorder="1" applyAlignment="1">
      <alignment horizontal="center" wrapText="1"/>
    </xf>
    <xf numFmtId="3" fontId="0" fillId="0" borderId="5" xfId="0" applyNumberFormat="1" applyFont="1" applyFill="1" applyBorder="1"/>
    <xf numFmtId="0" fontId="0" fillId="0" borderId="27" xfId="0" applyFont="1" applyFill="1" applyBorder="1"/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8" xfId="0" applyFont="1" applyFill="1" applyBorder="1"/>
    <xf numFmtId="3" fontId="0" fillId="0" borderId="18" xfId="0" applyNumberFormat="1" applyFont="1" applyFill="1" applyBorder="1"/>
    <xf numFmtId="0" fontId="7" fillId="0" borderId="17" xfId="0" applyFont="1" applyBorder="1" applyAlignment="1">
      <alignment wrapText="1"/>
    </xf>
    <xf numFmtId="3" fontId="0" fillId="0" borderId="23" xfId="0" applyNumberFormat="1" applyFont="1" applyBorder="1"/>
    <xf numFmtId="3" fontId="0" fillId="0" borderId="54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16" fillId="0" borderId="16" xfId="0" applyNumberFormat="1" applyFont="1" applyFill="1" applyBorder="1"/>
    <xf numFmtId="3" fontId="16" fillId="0" borderId="17" xfId="0" applyNumberFormat="1" applyFont="1" applyFill="1" applyBorder="1"/>
    <xf numFmtId="0" fontId="12" fillId="0" borderId="0" xfId="0" applyFont="1" applyBorder="1"/>
    <xf numFmtId="0" fontId="0" fillId="0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3" fontId="0" fillId="0" borderId="22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0" borderId="55" xfId="0" applyNumberFormat="1" applyFont="1" applyBorder="1"/>
    <xf numFmtId="0" fontId="0" fillId="0" borderId="2" xfId="0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8" fillId="0" borderId="21" xfId="0" applyNumberFormat="1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3" fontId="8" fillId="0" borderId="15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wrapText="1"/>
    </xf>
    <xf numFmtId="0" fontId="7" fillId="0" borderId="17" xfId="0" applyFont="1" applyBorder="1"/>
    <xf numFmtId="3" fontId="16" fillId="3" borderId="52" xfId="0" applyNumberFormat="1" applyFont="1" applyFill="1" applyBorder="1"/>
    <xf numFmtId="3" fontId="16" fillId="3" borderId="23" xfId="0" applyNumberFormat="1" applyFont="1" applyFill="1" applyBorder="1"/>
    <xf numFmtId="0" fontId="0" fillId="0" borderId="2" xfId="0" applyFill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56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57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3" fontId="8" fillId="0" borderId="22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3" fontId="16" fillId="0" borderId="23" xfId="0" applyNumberFormat="1" applyFont="1" applyFill="1" applyBorder="1"/>
    <xf numFmtId="0" fontId="0" fillId="0" borderId="31" xfId="0" applyFont="1" applyFill="1" applyBorder="1"/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 wrapText="1"/>
    </xf>
    <xf numFmtId="3" fontId="16" fillId="0" borderId="31" xfId="0" applyNumberFormat="1" applyFont="1" applyFill="1" applyBorder="1"/>
    <xf numFmtId="3" fontId="16" fillId="0" borderId="30" xfId="0" applyNumberFormat="1" applyFont="1" applyFill="1" applyBorder="1"/>
    <xf numFmtId="3" fontId="8" fillId="0" borderId="2" xfId="0" applyNumberFormat="1" applyFont="1" applyFill="1" applyBorder="1" applyAlignment="1">
      <alignment wrapText="1"/>
    </xf>
    <xf numFmtId="0" fontId="0" fillId="0" borderId="28" xfId="0" applyFont="1" applyFill="1" applyBorder="1"/>
    <xf numFmtId="0" fontId="0" fillId="0" borderId="28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0" fontId="12" fillId="2" borderId="0" xfId="0" applyFont="1" applyFill="1" applyBorder="1"/>
    <xf numFmtId="3" fontId="9" fillId="0" borderId="38" xfId="0" applyNumberFormat="1" applyFont="1" applyBorder="1"/>
    <xf numFmtId="3" fontId="5" fillId="0" borderId="25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3" fontId="0" fillId="0" borderId="29" xfId="0" applyNumberFormat="1" applyFont="1" applyFill="1" applyBorder="1"/>
    <xf numFmtId="3" fontId="0" fillId="2" borderId="19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34" xfId="0" applyNumberFormat="1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7" xfId="0" applyFont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3" fontId="8" fillId="0" borderId="53" xfId="0" applyNumberFormat="1" applyFont="1" applyBorder="1" applyAlignment="1">
      <alignment wrapText="1"/>
    </xf>
    <xf numFmtId="3" fontId="8" fillId="0" borderId="24" xfId="0" applyNumberFormat="1" applyFont="1" applyFill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3" fontId="0" fillId="2" borderId="24" xfId="0" applyNumberFormat="1" applyFont="1" applyFill="1" applyBorder="1" applyAlignment="1">
      <alignment wrapText="1"/>
    </xf>
    <xf numFmtId="3" fontId="8" fillId="0" borderId="56" xfId="0" applyNumberFormat="1" applyFont="1" applyBorder="1" applyAlignment="1">
      <alignment wrapText="1"/>
    </xf>
    <xf numFmtId="3" fontId="5" fillId="0" borderId="0" xfId="0" applyNumberFormat="1" applyFont="1" applyBorder="1"/>
    <xf numFmtId="3" fontId="9" fillId="0" borderId="0" xfId="0" applyNumberFormat="1" applyFont="1" applyBorder="1"/>
    <xf numFmtId="3" fontId="15" fillId="3" borderId="58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wrapText="1"/>
    </xf>
    <xf numFmtId="3" fontId="15" fillId="0" borderId="0" xfId="0" applyNumberFormat="1" applyFont="1" applyBorder="1"/>
    <xf numFmtId="3" fontId="0" fillId="0" borderId="27" xfId="0" applyNumberFormat="1" applyFont="1" applyFill="1" applyBorder="1" applyAlignment="1">
      <alignment wrapText="1"/>
    </xf>
    <xf numFmtId="3" fontId="3" fillId="0" borderId="2" xfId="0" applyNumberFormat="1" applyFont="1" applyBorder="1"/>
    <xf numFmtId="3" fontId="3" fillId="0" borderId="4" xfId="0" applyNumberFormat="1" applyFont="1" applyFill="1" applyBorder="1"/>
    <xf numFmtId="3" fontId="3" fillId="3" borderId="30" xfId="0" applyNumberFormat="1" applyFont="1" applyFill="1" applyBorder="1"/>
    <xf numFmtId="3" fontId="3" fillId="3" borderId="28" xfId="0" applyNumberFormat="1" applyFont="1" applyFill="1" applyBorder="1"/>
    <xf numFmtId="3" fontId="3" fillId="0" borderId="8" xfId="0" applyNumberFormat="1" applyFont="1" applyBorder="1"/>
    <xf numFmtId="3" fontId="3" fillId="3" borderId="34" xfId="0" applyNumberFormat="1" applyFont="1" applyFill="1" applyBorder="1"/>
    <xf numFmtId="0" fontId="3" fillId="0" borderId="3" xfId="0" applyFont="1" applyFill="1" applyBorder="1"/>
    <xf numFmtId="3" fontId="3" fillId="0" borderId="37" xfId="0" applyNumberFormat="1" applyFont="1" applyBorder="1"/>
    <xf numFmtId="3" fontId="3" fillId="3" borderId="31" xfId="0" applyNumberFormat="1" applyFont="1" applyFill="1" applyBorder="1"/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3" fontId="16" fillId="0" borderId="61" xfId="0" applyNumberFormat="1" applyFont="1" applyBorder="1" applyAlignment="1">
      <alignment horizontal="center"/>
    </xf>
    <xf numFmtId="3" fontId="16" fillId="0" borderId="62" xfId="0" applyNumberFormat="1" applyFont="1" applyBorder="1" applyAlignment="1">
      <alignment horizontal="center"/>
    </xf>
    <xf numFmtId="3" fontId="16" fillId="0" borderId="43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38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34" xfId="0" applyNumberFormat="1" applyFont="1" applyBorder="1" applyAlignment="1">
      <alignment horizontal="center" wrapText="1"/>
    </xf>
    <xf numFmtId="3" fontId="19" fillId="0" borderId="61" xfId="0" applyNumberFormat="1" applyFont="1" applyBorder="1" applyAlignment="1">
      <alignment horizontal="center" wrapText="1"/>
    </xf>
    <xf numFmtId="3" fontId="19" fillId="0" borderId="62" xfId="0" applyNumberFormat="1" applyFont="1" applyBorder="1" applyAlignment="1">
      <alignment horizontal="center" wrapText="1"/>
    </xf>
    <xf numFmtId="3" fontId="19" fillId="0" borderId="43" xfId="0" applyNumberFormat="1" applyFont="1" applyBorder="1" applyAlignment="1">
      <alignment horizontal="center" wrapText="1"/>
    </xf>
    <xf numFmtId="3" fontId="8" fillId="0" borderId="61" xfId="0" applyNumberFormat="1" applyFont="1" applyBorder="1" applyAlignment="1">
      <alignment horizontal="center" wrapText="1"/>
    </xf>
    <xf numFmtId="3" fontId="8" fillId="0" borderId="62" xfId="0" applyNumberFormat="1" applyFont="1" applyBorder="1" applyAlignment="1">
      <alignment horizontal="center" wrapText="1"/>
    </xf>
    <xf numFmtId="3" fontId="8" fillId="0" borderId="43" xfId="0" applyNumberFormat="1" applyFont="1" applyBorder="1" applyAlignment="1">
      <alignment horizontal="center" wrapText="1"/>
    </xf>
    <xf numFmtId="3" fontId="15" fillId="0" borderId="25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 wrapText="1"/>
    </xf>
    <xf numFmtId="3" fontId="8" fillId="0" borderId="60" xfId="0" applyNumberFormat="1" applyFont="1" applyBorder="1" applyAlignment="1">
      <alignment horizontal="center" wrapText="1"/>
    </xf>
    <xf numFmtId="3" fontId="8" fillId="0" borderId="63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3" fontId="5" fillId="0" borderId="64" xfId="0" applyNumberFormat="1" applyFont="1" applyBorder="1" applyAlignment="1">
      <alignment horizontal="center" wrapText="1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0" fillId="2" borderId="59" xfId="0" applyNumberFormat="1" applyFont="1" applyFill="1" applyBorder="1" applyAlignment="1">
      <alignment horizontal="center"/>
    </xf>
    <xf numFmtId="3" fontId="0" fillId="2" borderId="60" xfId="0" applyNumberFormat="1" applyFont="1" applyFill="1" applyBorder="1" applyAlignment="1">
      <alignment horizontal="center"/>
    </xf>
    <xf numFmtId="3" fontId="0" fillId="2" borderId="63" xfId="0" applyNumberFormat="1" applyFont="1" applyFill="1" applyBorder="1" applyAlignment="1">
      <alignment horizontal="center"/>
    </xf>
    <xf numFmtId="3" fontId="16" fillId="2" borderId="59" xfId="0" applyNumberFormat="1" applyFont="1" applyFill="1" applyBorder="1" applyAlignment="1">
      <alignment horizontal="center"/>
    </xf>
    <xf numFmtId="3" fontId="16" fillId="2" borderId="60" xfId="0" applyNumberFormat="1" applyFont="1" applyFill="1" applyBorder="1" applyAlignment="1">
      <alignment horizontal="center"/>
    </xf>
    <xf numFmtId="3" fontId="16" fillId="2" borderId="63" xfId="0" applyNumberFormat="1" applyFont="1" applyFill="1" applyBorder="1" applyAlignment="1">
      <alignment horizontal="center"/>
    </xf>
    <xf numFmtId="0" fontId="5" fillId="0" borderId="59" xfId="0" applyNumberFormat="1" applyFont="1" applyBorder="1" applyAlignment="1">
      <alignment horizontal="center" wrapText="1"/>
    </xf>
    <xf numFmtId="0" fontId="5" fillId="0" borderId="60" xfId="0" applyNumberFormat="1" applyFont="1" applyBorder="1" applyAlignment="1">
      <alignment horizontal="center" wrapText="1"/>
    </xf>
    <xf numFmtId="0" fontId="5" fillId="0" borderId="63" xfId="0" applyNumberFormat="1" applyFont="1" applyBorder="1" applyAlignment="1">
      <alignment horizontal="center" wrapText="1"/>
    </xf>
    <xf numFmtId="0" fontId="0" fillId="0" borderId="63" xfId="0" applyBorder="1" applyAlignment="1">
      <alignment horizontal="center"/>
    </xf>
    <xf numFmtId="3" fontId="16" fillId="3" borderId="61" xfId="0" applyNumberFormat="1" applyFont="1" applyFill="1" applyBorder="1" applyAlignment="1">
      <alignment horizontal="center"/>
    </xf>
    <xf numFmtId="3" fontId="16" fillId="3" borderId="62" xfId="0" applyNumberFormat="1" applyFont="1" applyFill="1" applyBorder="1" applyAlignment="1">
      <alignment horizontal="center"/>
    </xf>
    <xf numFmtId="3" fontId="16" fillId="3" borderId="43" xfId="0" applyNumberFormat="1" applyFont="1" applyFill="1" applyBorder="1" applyAlignment="1">
      <alignment horizontal="center"/>
    </xf>
    <xf numFmtId="3" fontId="16" fillId="0" borderId="58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"/>
    </xf>
    <xf numFmtId="3" fontId="0" fillId="0" borderId="65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0" fontId="20" fillId="4" borderId="58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center" wrapText="1"/>
    </xf>
    <xf numFmtId="3" fontId="3" fillId="0" borderId="59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5" fillId="0" borderId="68" xfId="0" applyNumberFormat="1" applyFont="1" applyBorder="1" applyAlignment="1">
      <alignment horizontal="center" wrapText="1"/>
    </xf>
    <xf numFmtId="3" fontId="0" fillId="0" borderId="5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8"/>
  <sheetViews>
    <sheetView tabSelected="1" view="pageBreakPreview" zoomScale="60" workbookViewId="0" topLeftCell="F131">
      <selection activeCell="S158" sqref="S158"/>
    </sheetView>
  </sheetViews>
  <sheetFormatPr defaultColWidth="9.140625" defaultRowHeight="15"/>
  <cols>
    <col min="1" max="1" width="7.28125" style="195" customWidth="1"/>
    <col min="2" max="2" width="35.8515625" style="39" customWidth="1"/>
    <col min="3" max="3" width="12.28125" style="54" customWidth="1"/>
    <col min="4" max="4" width="9.140625" style="54" customWidth="1"/>
    <col min="5" max="5" width="15.421875" style="54" customWidth="1"/>
    <col min="6" max="6" width="11.421875" style="54" customWidth="1"/>
    <col min="7" max="7" width="12.57421875" style="54" customWidth="1"/>
    <col min="8" max="8" width="10.8515625" style="54" customWidth="1"/>
    <col min="9" max="9" width="11.7109375" style="54" customWidth="1"/>
    <col min="10" max="10" width="11.57421875" style="54" customWidth="1"/>
    <col min="11" max="11" width="11.140625" style="54" customWidth="1"/>
    <col min="12" max="12" width="10.7109375" style="54" customWidth="1"/>
    <col min="13" max="13" width="12.57421875" style="54" customWidth="1"/>
    <col min="14" max="16" width="11.28125" style="54" customWidth="1"/>
    <col min="17" max="17" width="13.28125" style="54" customWidth="1"/>
    <col min="18" max="25" width="11.28125" style="54" customWidth="1"/>
    <col min="26" max="26" width="12.7109375" style="54" customWidth="1"/>
    <col min="27" max="27" width="11.8515625" style="54" customWidth="1"/>
    <col min="28" max="28" width="12.28125" style="54" customWidth="1"/>
    <col min="29" max="29" width="13.8515625" style="54" customWidth="1"/>
    <col min="30" max="30" width="12.28125" style="54" customWidth="1"/>
    <col min="31" max="31" width="12.00390625" style="54" customWidth="1"/>
    <col min="32" max="32" width="11.57421875" style="54" customWidth="1"/>
    <col min="33" max="33" width="12.00390625" style="54" customWidth="1"/>
    <col min="34" max="34" width="12.28125" style="86" customWidth="1"/>
    <col min="35" max="35" width="12.00390625" style="86" customWidth="1"/>
    <col min="36" max="36" width="13.57421875" style="86" customWidth="1"/>
    <col min="37" max="37" width="12.00390625" style="86" customWidth="1"/>
    <col min="38" max="38" width="12.8515625" style="86" customWidth="1"/>
    <col min="39" max="39" width="12.57421875" style="0" bestFit="1" customWidth="1"/>
  </cols>
  <sheetData>
    <row r="1" spans="1:39" ht="27" thickBot="1">
      <c r="A1" s="433" t="s">
        <v>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4"/>
      <c r="AM1" s="1"/>
    </row>
    <row r="2" spans="1:38" ht="27" thickBot="1">
      <c r="A2" s="380" t="s">
        <v>66</v>
      </c>
      <c r="B2" s="381"/>
      <c r="C2" s="381"/>
      <c r="D2" s="381"/>
      <c r="E2" s="381"/>
      <c r="F2" s="381"/>
      <c r="G2" s="381"/>
      <c r="H2" s="381"/>
      <c r="I2" s="381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134" t="s">
        <v>9</v>
      </c>
      <c r="AI2" s="135"/>
      <c r="AJ2" s="135"/>
      <c r="AK2" s="135"/>
      <c r="AL2" s="136"/>
    </row>
    <row r="3" spans="1:38" ht="30.75" thickBot="1">
      <c r="A3" s="194" t="s">
        <v>3</v>
      </c>
      <c r="B3" s="2" t="s">
        <v>4</v>
      </c>
      <c r="C3" s="40" t="s">
        <v>5</v>
      </c>
      <c r="D3" s="41" t="s">
        <v>42</v>
      </c>
      <c r="E3" s="42" t="s">
        <v>6</v>
      </c>
      <c r="F3" s="393" t="s">
        <v>7</v>
      </c>
      <c r="G3" s="394"/>
      <c r="H3" s="394"/>
      <c r="I3" s="395"/>
      <c r="J3" s="420" t="s">
        <v>8</v>
      </c>
      <c r="K3" s="394"/>
      <c r="L3" s="394"/>
      <c r="M3" s="395"/>
      <c r="N3" s="441">
        <v>2023</v>
      </c>
      <c r="O3" s="442"/>
      <c r="P3" s="442"/>
      <c r="Q3" s="443"/>
      <c r="R3" s="396">
        <v>2024</v>
      </c>
      <c r="S3" s="397"/>
      <c r="T3" s="397"/>
      <c r="U3" s="398"/>
      <c r="V3" s="396">
        <v>2025</v>
      </c>
      <c r="W3" s="397"/>
      <c r="X3" s="397"/>
      <c r="Y3" s="398"/>
      <c r="Z3" s="393" t="s">
        <v>157</v>
      </c>
      <c r="AA3" s="394"/>
      <c r="AB3" s="394"/>
      <c r="AC3" s="395"/>
      <c r="AD3" s="137"/>
      <c r="AE3"/>
      <c r="AF3"/>
      <c r="AG3"/>
      <c r="AH3"/>
      <c r="AI3"/>
      <c r="AJ3"/>
      <c r="AK3"/>
      <c r="AL3"/>
    </row>
    <row r="4" spans="1:38" ht="15.75" thickBot="1">
      <c r="A4" s="431"/>
      <c r="B4" s="432"/>
      <c r="C4" s="432"/>
      <c r="D4" s="432"/>
      <c r="E4" s="432"/>
      <c r="F4" s="119" t="s">
        <v>10</v>
      </c>
      <c r="G4" s="120" t="s">
        <v>11</v>
      </c>
      <c r="H4" s="16" t="s">
        <v>12</v>
      </c>
      <c r="I4" s="17" t="s">
        <v>0</v>
      </c>
      <c r="J4" s="127" t="s">
        <v>10</v>
      </c>
      <c r="K4" s="120" t="s">
        <v>11</v>
      </c>
      <c r="L4" s="16" t="s">
        <v>12</v>
      </c>
      <c r="M4" s="17" t="s">
        <v>0</v>
      </c>
      <c r="N4" s="119" t="s">
        <v>10</v>
      </c>
      <c r="O4" s="120" t="s">
        <v>11</v>
      </c>
      <c r="P4" s="16" t="s">
        <v>12</v>
      </c>
      <c r="Q4" s="17" t="s">
        <v>0</v>
      </c>
      <c r="R4" s="29" t="s">
        <v>10</v>
      </c>
      <c r="S4" s="114" t="s">
        <v>11</v>
      </c>
      <c r="T4" s="11" t="s">
        <v>12</v>
      </c>
      <c r="U4" s="12" t="s">
        <v>0</v>
      </c>
      <c r="V4" s="29"/>
      <c r="W4" s="114"/>
      <c r="X4" s="11"/>
      <c r="Y4" s="12"/>
      <c r="Z4" s="105" t="s">
        <v>10</v>
      </c>
      <c r="AA4" s="87" t="s">
        <v>11</v>
      </c>
      <c r="AB4" s="88" t="s">
        <v>12</v>
      </c>
      <c r="AC4" s="88" t="s">
        <v>0</v>
      </c>
      <c r="AD4" s="89" t="s">
        <v>13</v>
      </c>
      <c r="AE4"/>
      <c r="AF4"/>
      <c r="AG4"/>
      <c r="AH4"/>
      <c r="AI4"/>
      <c r="AJ4"/>
      <c r="AK4"/>
      <c r="AL4"/>
    </row>
    <row r="5" spans="1:30" s="171" customFormat="1" ht="43.5" customHeight="1">
      <c r="A5" s="146">
        <v>1</v>
      </c>
      <c r="B5" s="211" t="s">
        <v>88</v>
      </c>
      <c r="C5" s="255" t="s">
        <v>136</v>
      </c>
      <c r="D5" s="160" t="s">
        <v>50</v>
      </c>
      <c r="E5" s="161">
        <v>4200000</v>
      </c>
      <c r="F5" s="165">
        <v>20000</v>
      </c>
      <c r="G5" s="165"/>
      <c r="H5" s="165">
        <v>400000</v>
      </c>
      <c r="I5" s="165">
        <v>100000</v>
      </c>
      <c r="J5" s="163"/>
      <c r="K5" s="165"/>
      <c r="L5" s="165">
        <v>350000</v>
      </c>
      <c r="M5" s="162">
        <v>100000</v>
      </c>
      <c r="N5" s="164"/>
      <c r="O5" s="165"/>
      <c r="P5" s="165">
        <v>700000</v>
      </c>
      <c r="Q5" s="166">
        <v>100000</v>
      </c>
      <c r="R5" s="164"/>
      <c r="S5" s="165"/>
      <c r="T5" s="165">
        <v>800000</v>
      </c>
      <c r="U5" s="166">
        <v>100000</v>
      </c>
      <c r="V5" s="164">
        <v>500000</v>
      </c>
      <c r="W5" s="165"/>
      <c r="X5" s="165">
        <v>400000</v>
      </c>
      <c r="Y5" s="166">
        <v>100000</v>
      </c>
      <c r="Z5" s="168">
        <f>F5+J5+N5+R5+V5</f>
        <v>520000</v>
      </c>
      <c r="AA5" s="169">
        <f>G5+K5+O5+S5+W5</f>
        <v>0</v>
      </c>
      <c r="AB5" s="169">
        <f>H5+L5+P5+T5+X5</f>
        <v>2650000</v>
      </c>
      <c r="AC5" s="169">
        <f>I5+M5+Q5+U5+Y5</f>
        <v>500000</v>
      </c>
      <c r="AD5" s="170">
        <f aca="true" t="shared" si="0" ref="AD5:AD15">SUM(Z5:AC5)</f>
        <v>3670000</v>
      </c>
    </row>
    <row r="6" spans="1:30" s="30" customFormat="1" ht="52.5" customHeight="1">
      <c r="A6" s="146">
        <f>A5+1</f>
        <v>2</v>
      </c>
      <c r="B6" s="148" t="s">
        <v>29</v>
      </c>
      <c r="C6" s="216" t="s">
        <v>102</v>
      </c>
      <c r="D6" s="4" t="s">
        <v>50</v>
      </c>
      <c r="E6" s="161">
        <f aca="true" t="shared" si="1" ref="E6:E12">SUM(F6:U6)</f>
        <v>110000</v>
      </c>
      <c r="F6" s="61">
        <v>20000</v>
      </c>
      <c r="G6" s="36"/>
      <c r="H6" s="36"/>
      <c r="I6" s="46"/>
      <c r="J6" s="37">
        <v>50000</v>
      </c>
      <c r="K6" s="36"/>
      <c r="L6" s="36"/>
      <c r="M6" s="46"/>
      <c r="N6" s="5">
        <v>20000</v>
      </c>
      <c r="O6" s="36"/>
      <c r="P6" s="36"/>
      <c r="Q6" s="7"/>
      <c r="R6" s="5">
        <v>20000</v>
      </c>
      <c r="S6" s="36"/>
      <c r="T6" s="36"/>
      <c r="U6" s="7"/>
      <c r="V6" s="5">
        <v>20000</v>
      </c>
      <c r="W6" s="36"/>
      <c r="X6" s="36"/>
      <c r="Y6" s="7"/>
      <c r="Z6" s="168">
        <f aca="true" t="shared" si="2" ref="Z6:Z15">F6+J6+N6++R6+V6</f>
        <v>130000</v>
      </c>
      <c r="AA6" s="169">
        <f aca="true" t="shared" si="3" ref="AA6:AA16">G6+K6+O6+S6+W6</f>
        <v>0</v>
      </c>
      <c r="AB6" s="169">
        <f aca="true" t="shared" si="4" ref="AB6:AB16">H6+L6+P6+T6+X6</f>
        <v>0</v>
      </c>
      <c r="AC6" s="169">
        <f aca="true" t="shared" si="5" ref="AC6:AC15">I6+M6+Q6+U6+Y6</f>
        <v>0</v>
      </c>
      <c r="AD6" s="170">
        <f t="shared" si="0"/>
        <v>130000</v>
      </c>
    </row>
    <row r="7" spans="1:30" s="30" customFormat="1" ht="37.5" customHeight="1">
      <c r="A7" s="146">
        <v>3</v>
      </c>
      <c r="B7" s="148" t="s">
        <v>22</v>
      </c>
      <c r="C7" s="216" t="s">
        <v>102</v>
      </c>
      <c r="D7" s="4" t="s">
        <v>53</v>
      </c>
      <c r="E7" s="161">
        <v>500000</v>
      </c>
      <c r="F7" s="61">
        <v>150000</v>
      </c>
      <c r="G7" s="36"/>
      <c r="H7" s="36"/>
      <c r="I7" s="46"/>
      <c r="J7" s="61">
        <v>100000</v>
      </c>
      <c r="K7" s="36"/>
      <c r="L7" s="36"/>
      <c r="M7" s="46"/>
      <c r="N7" s="61">
        <v>100000</v>
      </c>
      <c r="O7" s="36"/>
      <c r="P7" s="36"/>
      <c r="Q7" s="46"/>
      <c r="R7" s="61">
        <v>100000</v>
      </c>
      <c r="S7" s="36"/>
      <c r="T7" s="36"/>
      <c r="U7" s="46"/>
      <c r="V7" s="61">
        <v>100000</v>
      </c>
      <c r="W7" s="36"/>
      <c r="X7" s="36"/>
      <c r="Y7" s="46"/>
      <c r="Z7" s="168">
        <f t="shared" si="2"/>
        <v>550000</v>
      </c>
      <c r="AA7" s="169">
        <f t="shared" si="3"/>
        <v>0</v>
      </c>
      <c r="AB7" s="169">
        <f>H7+L7+P7+T7+X7</f>
        <v>0</v>
      </c>
      <c r="AC7" s="169">
        <f t="shared" si="5"/>
        <v>0</v>
      </c>
      <c r="AD7" s="170">
        <f t="shared" si="0"/>
        <v>550000</v>
      </c>
    </row>
    <row r="8" spans="1:30" s="30" customFormat="1" ht="43.5" customHeight="1">
      <c r="A8" s="146">
        <v>4</v>
      </c>
      <c r="B8" s="148" t="s">
        <v>24</v>
      </c>
      <c r="C8" s="216" t="s">
        <v>102</v>
      </c>
      <c r="D8" s="4" t="s">
        <v>53</v>
      </c>
      <c r="E8" s="161">
        <v>1000000</v>
      </c>
      <c r="F8" s="5"/>
      <c r="G8" s="36"/>
      <c r="H8" s="36"/>
      <c r="I8" s="46"/>
      <c r="J8" s="61">
        <v>300000</v>
      </c>
      <c r="K8" s="36"/>
      <c r="L8" s="36"/>
      <c r="M8" s="46"/>
      <c r="N8" s="61">
        <v>200000</v>
      </c>
      <c r="O8" s="36"/>
      <c r="P8" s="36"/>
      <c r="Q8" s="46"/>
      <c r="R8" s="61">
        <v>200000</v>
      </c>
      <c r="S8" s="36"/>
      <c r="T8" s="36"/>
      <c r="U8" s="46"/>
      <c r="V8" s="5">
        <v>300000</v>
      </c>
      <c r="W8" s="36"/>
      <c r="X8" s="36"/>
      <c r="Y8" s="7"/>
      <c r="Z8" s="168">
        <f t="shared" si="2"/>
        <v>1000000</v>
      </c>
      <c r="AA8" s="169">
        <f t="shared" si="3"/>
        <v>0</v>
      </c>
      <c r="AB8" s="169">
        <f t="shared" si="4"/>
        <v>0</v>
      </c>
      <c r="AC8" s="169">
        <f t="shared" si="5"/>
        <v>0</v>
      </c>
      <c r="AD8" s="170">
        <f t="shared" si="0"/>
        <v>1000000</v>
      </c>
    </row>
    <row r="9" spans="1:30" s="30" customFormat="1" ht="43.5" customHeight="1" thickBot="1">
      <c r="A9" s="265">
        <v>5</v>
      </c>
      <c r="B9" s="253" t="s">
        <v>137</v>
      </c>
      <c r="C9" s="254" t="s">
        <v>156</v>
      </c>
      <c r="D9" s="4"/>
      <c r="E9" s="161">
        <f t="shared" si="1"/>
        <v>3550000</v>
      </c>
      <c r="F9" s="5">
        <v>50000</v>
      </c>
      <c r="G9" s="36"/>
      <c r="H9" s="36">
        <v>300000</v>
      </c>
      <c r="I9" s="46"/>
      <c r="J9" s="61">
        <v>200000</v>
      </c>
      <c r="K9" s="36"/>
      <c r="L9" s="36"/>
      <c r="M9" s="46">
        <v>800000</v>
      </c>
      <c r="N9" s="61"/>
      <c r="O9" s="36">
        <v>1000000</v>
      </c>
      <c r="P9" s="36"/>
      <c r="Q9" s="46"/>
      <c r="R9" s="61">
        <v>200000</v>
      </c>
      <c r="S9" s="36">
        <v>1000000</v>
      </c>
      <c r="T9" s="36"/>
      <c r="U9" s="46"/>
      <c r="V9" s="36">
        <v>200000</v>
      </c>
      <c r="W9" s="36"/>
      <c r="X9" s="36"/>
      <c r="Y9" s="7">
        <v>1000000</v>
      </c>
      <c r="Z9" s="168">
        <f t="shared" si="2"/>
        <v>650000</v>
      </c>
      <c r="AA9" s="169">
        <f t="shared" si="3"/>
        <v>2000000</v>
      </c>
      <c r="AB9" s="169">
        <f t="shared" si="4"/>
        <v>300000</v>
      </c>
      <c r="AC9" s="169">
        <f t="shared" si="5"/>
        <v>1800000</v>
      </c>
      <c r="AD9" s="170">
        <f t="shared" si="0"/>
        <v>4750000</v>
      </c>
    </row>
    <row r="10" spans="1:38" ht="30">
      <c r="A10" s="145">
        <v>6</v>
      </c>
      <c r="B10" s="148" t="s">
        <v>87</v>
      </c>
      <c r="C10" s="216" t="s">
        <v>102</v>
      </c>
      <c r="D10" s="4" t="s">
        <v>46</v>
      </c>
      <c r="E10" s="161">
        <v>200000</v>
      </c>
      <c r="F10" s="173"/>
      <c r="G10" s="165"/>
      <c r="H10" s="165"/>
      <c r="I10" s="162"/>
      <c r="J10" s="61"/>
      <c r="K10" s="36"/>
      <c r="L10" s="36"/>
      <c r="M10" s="46"/>
      <c r="N10" s="61">
        <v>200000</v>
      </c>
      <c r="O10" s="36"/>
      <c r="P10" s="36"/>
      <c r="Q10" s="46"/>
      <c r="R10" s="61"/>
      <c r="S10" s="36"/>
      <c r="T10" s="36"/>
      <c r="U10" s="46"/>
      <c r="V10" s="164"/>
      <c r="W10" s="165"/>
      <c r="X10" s="165"/>
      <c r="Y10" s="166"/>
      <c r="Z10" s="168">
        <f t="shared" si="2"/>
        <v>200000</v>
      </c>
      <c r="AA10" s="169">
        <f t="shared" si="3"/>
        <v>0</v>
      </c>
      <c r="AB10" s="169">
        <f t="shared" si="4"/>
        <v>0</v>
      </c>
      <c r="AC10" s="169">
        <f t="shared" si="5"/>
        <v>0</v>
      </c>
      <c r="AD10" s="170">
        <f t="shared" si="0"/>
        <v>200000</v>
      </c>
      <c r="AE10"/>
      <c r="AF10"/>
      <c r="AG10"/>
      <c r="AH10"/>
      <c r="AI10"/>
      <c r="AJ10"/>
      <c r="AK10"/>
      <c r="AL10"/>
    </row>
    <row r="11" spans="1:30" s="30" customFormat="1" ht="45">
      <c r="A11" s="146">
        <v>7</v>
      </c>
      <c r="B11" s="148" t="s">
        <v>35</v>
      </c>
      <c r="C11" s="216" t="s">
        <v>102</v>
      </c>
      <c r="D11" s="4" t="s">
        <v>53</v>
      </c>
      <c r="E11" s="161">
        <v>650000</v>
      </c>
      <c r="F11" s="173"/>
      <c r="G11" s="165"/>
      <c r="H11" s="165"/>
      <c r="I11" s="165"/>
      <c r="J11" s="61">
        <v>50000</v>
      </c>
      <c r="K11" s="36"/>
      <c r="L11" s="36"/>
      <c r="M11" s="46"/>
      <c r="N11" s="61">
        <v>200000</v>
      </c>
      <c r="O11" s="36"/>
      <c r="P11" s="36"/>
      <c r="Q11" s="46"/>
      <c r="R11" s="61">
        <v>200000</v>
      </c>
      <c r="S11" s="36"/>
      <c r="T11" s="36"/>
      <c r="U11" s="46"/>
      <c r="V11" s="5">
        <v>200000</v>
      </c>
      <c r="W11" s="36"/>
      <c r="X11" s="36"/>
      <c r="Y11" s="7"/>
      <c r="Z11" s="168">
        <f t="shared" si="2"/>
        <v>650000</v>
      </c>
      <c r="AA11" s="169">
        <f t="shared" si="3"/>
        <v>0</v>
      </c>
      <c r="AB11" s="169">
        <f t="shared" si="4"/>
        <v>0</v>
      </c>
      <c r="AC11" s="169">
        <f t="shared" si="5"/>
        <v>0</v>
      </c>
      <c r="AD11" s="170">
        <f t="shared" si="0"/>
        <v>650000</v>
      </c>
    </row>
    <row r="12" spans="1:30" s="82" customFormat="1" ht="30">
      <c r="A12" s="196">
        <v>8</v>
      </c>
      <c r="B12" s="323" t="s">
        <v>31</v>
      </c>
      <c r="C12" s="324" t="s">
        <v>149</v>
      </c>
      <c r="D12" s="306" t="s">
        <v>45</v>
      </c>
      <c r="E12" s="274">
        <f t="shared" si="1"/>
        <v>100000</v>
      </c>
      <c r="F12" s="325"/>
      <c r="G12" s="326"/>
      <c r="H12" s="326"/>
      <c r="I12" s="165">
        <v>100000</v>
      </c>
      <c r="J12" s="128"/>
      <c r="K12" s="52"/>
      <c r="L12" s="52"/>
      <c r="M12" s="91"/>
      <c r="N12" s="47"/>
      <c r="O12" s="52"/>
      <c r="P12" s="52"/>
      <c r="Q12" s="50"/>
      <c r="R12" s="128"/>
      <c r="S12" s="52"/>
      <c r="T12" s="52"/>
      <c r="U12" s="91"/>
      <c r="V12" s="47"/>
      <c r="W12" s="52"/>
      <c r="X12" s="52"/>
      <c r="Y12" s="50"/>
      <c r="Z12" s="280">
        <f t="shared" si="2"/>
        <v>0</v>
      </c>
      <c r="AA12" s="281">
        <f t="shared" si="3"/>
        <v>0</v>
      </c>
      <c r="AB12" s="281">
        <f t="shared" si="4"/>
        <v>0</v>
      </c>
      <c r="AC12" s="281">
        <f t="shared" si="5"/>
        <v>100000</v>
      </c>
      <c r="AD12" s="327">
        <f t="shared" si="0"/>
        <v>100000</v>
      </c>
    </row>
    <row r="13" spans="1:52" s="262" customFormat="1" ht="35.25" customHeight="1">
      <c r="A13" s="193">
        <v>9</v>
      </c>
      <c r="B13" s="191" t="s">
        <v>135</v>
      </c>
      <c r="C13" s="225"/>
      <c r="D13" s="147"/>
      <c r="E13" s="161">
        <v>77500</v>
      </c>
      <c r="F13" s="36">
        <v>17500</v>
      </c>
      <c r="G13" s="36"/>
      <c r="H13" s="165">
        <v>20000</v>
      </c>
      <c r="I13" s="165"/>
      <c r="J13" s="335">
        <v>10000</v>
      </c>
      <c r="K13" s="36"/>
      <c r="L13" s="36"/>
      <c r="M13" s="6"/>
      <c r="N13" s="36">
        <v>10000</v>
      </c>
      <c r="O13" s="147"/>
      <c r="P13" s="147"/>
      <c r="Q13" s="147"/>
      <c r="R13" s="36">
        <v>10000</v>
      </c>
      <c r="S13" s="36"/>
      <c r="T13" s="36"/>
      <c r="U13" s="36"/>
      <c r="V13" s="6">
        <v>10000</v>
      </c>
      <c r="W13" s="36"/>
      <c r="X13" s="36"/>
      <c r="Y13" s="6"/>
      <c r="Z13" s="169">
        <f t="shared" si="2"/>
        <v>57500</v>
      </c>
      <c r="AA13" s="169">
        <f t="shared" si="3"/>
        <v>0</v>
      </c>
      <c r="AB13" s="169">
        <f t="shared" si="4"/>
        <v>20000</v>
      </c>
      <c r="AC13" s="169">
        <f t="shared" si="5"/>
        <v>0</v>
      </c>
      <c r="AD13" s="169">
        <f t="shared" si="0"/>
        <v>77500</v>
      </c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</row>
    <row r="14" spans="1:52" s="262" customFormat="1" ht="36" customHeight="1">
      <c r="A14" s="193">
        <v>10</v>
      </c>
      <c r="B14" s="191" t="s">
        <v>134</v>
      </c>
      <c r="C14" s="263" t="s">
        <v>159</v>
      </c>
      <c r="D14" s="147"/>
      <c r="E14" s="161">
        <v>50000</v>
      </c>
      <c r="F14" s="335"/>
      <c r="G14" s="36"/>
      <c r="H14" s="36"/>
      <c r="I14" s="165"/>
      <c r="J14" s="335"/>
      <c r="K14" s="36"/>
      <c r="L14" s="36">
        <v>50000</v>
      </c>
      <c r="M14" s="6"/>
      <c r="N14" s="36"/>
      <c r="O14" s="147"/>
      <c r="P14" s="147"/>
      <c r="Q14" s="147"/>
      <c r="R14" s="36"/>
      <c r="S14" s="36"/>
      <c r="T14" s="36"/>
      <c r="U14" s="36"/>
      <c r="V14" s="36"/>
      <c r="W14" s="36"/>
      <c r="X14" s="36"/>
      <c r="Y14" s="36"/>
      <c r="Z14" s="169">
        <f t="shared" si="2"/>
        <v>0</v>
      </c>
      <c r="AA14" s="169">
        <f t="shared" si="3"/>
        <v>0</v>
      </c>
      <c r="AB14" s="169">
        <f t="shared" si="4"/>
        <v>50000</v>
      </c>
      <c r="AC14" s="169">
        <f t="shared" si="5"/>
        <v>0</v>
      </c>
      <c r="AD14" s="169">
        <f t="shared" si="0"/>
        <v>50000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1:52" s="262" customFormat="1" ht="46.5" customHeight="1">
      <c r="A15" s="328">
        <v>11</v>
      </c>
      <c r="B15" s="329" t="s">
        <v>172</v>
      </c>
      <c r="C15" s="330" t="s">
        <v>148</v>
      </c>
      <c r="D15" s="331"/>
      <c r="E15" s="161">
        <v>200000000</v>
      </c>
      <c r="F15" s="165">
        <v>50000</v>
      </c>
      <c r="G15" s="72"/>
      <c r="H15" s="72"/>
      <c r="I15" s="187">
        <v>1160000</v>
      </c>
      <c r="J15" s="332"/>
      <c r="K15" s="72"/>
      <c r="L15" s="72"/>
      <c r="M15" s="165">
        <v>100000000</v>
      </c>
      <c r="N15" s="71">
        <v>200000</v>
      </c>
      <c r="O15" s="331"/>
      <c r="P15" s="331"/>
      <c r="Q15" s="165">
        <v>98790000</v>
      </c>
      <c r="R15" s="71"/>
      <c r="S15" s="72"/>
      <c r="T15" s="72"/>
      <c r="U15" s="73"/>
      <c r="V15" s="71"/>
      <c r="W15" s="72"/>
      <c r="X15" s="72"/>
      <c r="Y15" s="80"/>
      <c r="Z15" s="333">
        <f t="shared" si="2"/>
        <v>250000</v>
      </c>
      <c r="AA15" s="189">
        <f t="shared" si="3"/>
        <v>0</v>
      </c>
      <c r="AB15" s="189">
        <f t="shared" si="4"/>
        <v>0</v>
      </c>
      <c r="AC15" s="189">
        <f t="shared" si="5"/>
        <v>199950000</v>
      </c>
      <c r="AD15" s="334">
        <f t="shared" si="0"/>
        <v>200200000</v>
      </c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</row>
    <row r="16" spans="1:30" s="178" customFormat="1" ht="30">
      <c r="A16" s="146">
        <v>12</v>
      </c>
      <c r="B16" s="253" t="s">
        <v>158</v>
      </c>
      <c r="C16" s="254" t="s">
        <v>102</v>
      </c>
      <c r="D16" s="4"/>
      <c r="E16" s="161">
        <v>8000000</v>
      </c>
      <c r="F16" s="165">
        <v>100000</v>
      </c>
      <c r="G16" s="165"/>
      <c r="H16" s="165"/>
      <c r="I16" s="165"/>
      <c r="J16" s="61">
        <v>1800000</v>
      </c>
      <c r="K16" s="36"/>
      <c r="L16" s="36"/>
      <c r="M16" s="46">
        <v>4000000</v>
      </c>
      <c r="N16" s="5">
        <v>30000</v>
      </c>
      <c r="O16" s="36"/>
      <c r="P16" s="36"/>
      <c r="Q16" s="7">
        <v>2000000</v>
      </c>
      <c r="R16" s="61">
        <v>40000</v>
      </c>
      <c r="S16" s="36"/>
      <c r="T16" s="36"/>
      <c r="U16" s="46"/>
      <c r="V16" s="5">
        <v>30000</v>
      </c>
      <c r="W16" s="36"/>
      <c r="X16" s="36"/>
      <c r="Y16" s="7"/>
      <c r="Z16" s="168">
        <f>F16+J16+N16++R16+V16</f>
        <v>2000000</v>
      </c>
      <c r="AA16" s="169">
        <f t="shared" si="3"/>
        <v>0</v>
      </c>
      <c r="AB16" s="169">
        <f t="shared" si="4"/>
        <v>0</v>
      </c>
      <c r="AC16" s="169">
        <f>I16+M16+Q16+U16+Y16</f>
        <v>6000000</v>
      </c>
      <c r="AD16" s="170">
        <f>SUM(Z16:AC16)</f>
        <v>8000000</v>
      </c>
    </row>
    <row r="17" spans="5:38" ht="15.75" thickBot="1">
      <c r="E17" s="264">
        <f aca="true" t="shared" si="6" ref="E17:U17">SUM(E5:E16)</f>
        <v>218437500</v>
      </c>
      <c r="F17" s="98">
        <f t="shared" si="6"/>
        <v>407500</v>
      </c>
      <c r="G17" s="98">
        <f t="shared" si="6"/>
        <v>0</v>
      </c>
      <c r="H17" s="98">
        <f t="shared" si="6"/>
        <v>720000</v>
      </c>
      <c r="I17" s="113">
        <f t="shared" si="6"/>
        <v>1360000</v>
      </c>
      <c r="J17" s="112">
        <f t="shared" si="6"/>
        <v>2510000</v>
      </c>
      <c r="K17" s="98">
        <f t="shared" si="6"/>
        <v>0</v>
      </c>
      <c r="L17" s="98">
        <f t="shared" si="6"/>
        <v>400000</v>
      </c>
      <c r="M17" s="98">
        <f t="shared" si="6"/>
        <v>104900000</v>
      </c>
      <c r="N17" s="98">
        <f t="shared" si="6"/>
        <v>960000</v>
      </c>
      <c r="O17" s="98">
        <f t="shared" si="6"/>
        <v>1000000</v>
      </c>
      <c r="P17" s="98">
        <f t="shared" si="6"/>
        <v>700000</v>
      </c>
      <c r="Q17" s="98">
        <f t="shared" si="6"/>
        <v>100890000</v>
      </c>
      <c r="R17" s="98">
        <f t="shared" si="6"/>
        <v>770000</v>
      </c>
      <c r="S17" s="98">
        <f t="shared" si="6"/>
        <v>1000000</v>
      </c>
      <c r="T17" s="98">
        <f t="shared" si="6"/>
        <v>800000</v>
      </c>
      <c r="U17" s="98">
        <f t="shared" si="6"/>
        <v>100000</v>
      </c>
      <c r="V17" s="98">
        <f aca="true" t="shared" si="7" ref="V17">SUM(V5:V16)</f>
        <v>1360000</v>
      </c>
      <c r="W17" s="98">
        <f aca="true" t="shared" si="8" ref="W17">SUM(W5:W16)</f>
        <v>0</v>
      </c>
      <c r="X17" s="98">
        <f aca="true" t="shared" si="9" ref="X17">SUM(X5:X16)</f>
        <v>400000</v>
      </c>
      <c r="Y17" s="98">
        <f aca="true" t="shared" si="10" ref="Y17">SUM(Y5:Y16)</f>
        <v>1100000</v>
      </c>
      <c r="Z17" s="97">
        <f>SUM(Z5:Z16)</f>
        <v>6007500</v>
      </c>
      <c r="AA17" s="169">
        <f>SUM(AA5:AA16)</f>
        <v>2000000</v>
      </c>
      <c r="AB17" s="97">
        <f>SUM(AB5:AB16)</f>
        <v>3020000</v>
      </c>
      <c r="AC17" s="169">
        <f>SUM(AC5:AC16)</f>
        <v>208350000</v>
      </c>
      <c r="AD17" s="372">
        <f>SUM(AD5:AD16)</f>
        <v>219377500</v>
      </c>
      <c r="AE17" s="129"/>
      <c r="AF17"/>
      <c r="AG17"/>
      <c r="AH17"/>
      <c r="AI17"/>
      <c r="AJ17"/>
      <c r="AK17"/>
      <c r="AL17"/>
    </row>
    <row r="18" spans="6:38" ht="15.75" thickBot="1">
      <c r="F18" s="435">
        <f>F17+G17+H17+I17</f>
        <v>2487500</v>
      </c>
      <c r="G18" s="436"/>
      <c r="H18" s="436"/>
      <c r="I18" s="437"/>
      <c r="J18" s="435">
        <f>J17+K17+L17+M17</f>
        <v>107810000</v>
      </c>
      <c r="K18" s="436"/>
      <c r="L18" s="436"/>
      <c r="M18" s="437"/>
      <c r="N18" s="435">
        <f>N17+O17+P17+Q17</f>
        <v>103550000</v>
      </c>
      <c r="O18" s="436"/>
      <c r="P18" s="436"/>
      <c r="Q18" s="444"/>
      <c r="R18" s="435">
        <f>R17+S17+T17+U17</f>
        <v>2670000</v>
      </c>
      <c r="S18" s="436"/>
      <c r="T18" s="436"/>
      <c r="U18" s="444"/>
      <c r="V18" s="435">
        <f>V17+W17+X17+Y17</f>
        <v>2860000</v>
      </c>
      <c r="W18" s="436"/>
      <c r="X18" s="436"/>
      <c r="Y18" s="444"/>
      <c r="Z18" s="438">
        <f>Z17+AA17+AB17+AC17</f>
        <v>219377500</v>
      </c>
      <c r="AA18" s="439"/>
      <c r="AB18" s="439"/>
      <c r="AC18" s="440"/>
      <c r="AD18" s="86"/>
      <c r="AE18"/>
      <c r="AF18"/>
      <c r="AG18"/>
      <c r="AH18"/>
      <c r="AI18"/>
      <c r="AJ18"/>
      <c r="AK18"/>
      <c r="AL18"/>
    </row>
    <row r="19" spans="26:38" ht="15.75" thickBot="1">
      <c r="Z19" s="86"/>
      <c r="AA19" s="86"/>
      <c r="AB19" s="86"/>
      <c r="AC19" s="86"/>
      <c r="AD19" s="86"/>
      <c r="AE19"/>
      <c r="AF19"/>
      <c r="AG19"/>
      <c r="AH19"/>
      <c r="AI19"/>
      <c r="AJ19"/>
      <c r="AK19"/>
      <c r="AL19"/>
    </row>
    <row r="20" spans="1:38" ht="27" thickBot="1">
      <c r="A20" s="380" t="s">
        <v>67</v>
      </c>
      <c r="B20" s="381"/>
      <c r="C20" s="381"/>
      <c r="D20" s="381"/>
      <c r="E20" s="381"/>
      <c r="F20" s="381"/>
      <c r="G20" s="381"/>
      <c r="H20" s="381"/>
      <c r="I20" s="381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134"/>
      <c r="AI20" s="135"/>
      <c r="AJ20" s="135"/>
      <c r="AK20" s="135"/>
      <c r="AL20" s="136"/>
    </row>
    <row r="21" spans="1:38" ht="30.75" thickBot="1">
      <c r="A21" s="194" t="s">
        <v>3</v>
      </c>
      <c r="B21" s="2" t="s">
        <v>4</v>
      </c>
      <c r="C21" s="40" t="s">
        <v>5</v>
      </c>
      <c r="D21" s="41" t="s">
        <v>42</v>
      </c>
      <c r="E21" s="42" t="s">
        <v>6</v>
      </c>
      <c r="F21" s="461" t="s">
        <v>7</v>
      </c>
      <c r="G21" s="384"/>
      <c r="H21" s="384"/>
      <c r="I21" s="385"/>
      <c r="J21" s="383" t="s">
        <v>8</v>
      </c>
      <c r="K21" s="384"/>
      <c r="L21" s="384"/>
      <c r="M21" s="385"/>
      <c r="N21" s="405">
        <v>2023</v>
      </c>
      <c r="O21" s="406"/>
      <c r="P21" s="406"/>
      <c r="Q21" s="407"/>
      <c r="R21" s="405">
        <v>2024</v>
      </c>
      <c r="S21" s="406"/>
      <c r="T21" s="406"/>
      <c r="U21" s="407"/>
      <c r="V21" s="405">
        <v>2025</v>
      </c>
      <c r="W21" s="406"/>
      <c r="X21" s="406"/>
      <c r="Y21" s="407"/>
      <c r="Z21" s="393" t="s">
        <v>157</v>
      </c>
      <c r="AA21" s="394"/>
      <c r="AB21" s="394"/>
      <c r="AC21" s="395"/>
      <c r="AD21" s="138"/>
      <c r="AE21"/>
      <c r="AF21"/>
      <c r="AG21"/>
      <c r="AH21"/>
      <c r="AI21"/>
      <c r="AJ21"/>
      <c r="AK21"/>
      <c r="AL21"/>
    </row>
    <row r="22" spans="1:38" ht="15.75" thickBot="1">
      <c r="A22" s="431"/>
      <c r="B22" s="432"/>
      <c r="C22" s="432"/>
      <c r="D22" s="432"/>
      <c r="E22" s="432"/>
      <c r="F22" s="25" t="s">
        <v>10</v>
      </c>
      <c r="G22" s="26" t="s">
        <v>11</v>
      </c>
      <c r="H22" s="27" t="s">
        <v>12</v>
      </c>
      <c r="I22" s="28" t="s">
        <v>0</v>
      </c>
      <c r="J22" s="153" t="s">
        <v>10</v>
      </c>
      <c r="K22" s="44" t="s">
        <v>11</v>
      </c>
      <c r="L22" s="23" t="s">
        <v>12</v>
      </c>
      <c r="M22" s="43" t="s">
        <v>0</v>
      </c>
      <c r="N22" s="153" t="s">
        <v>10</v>
      </c>
      <c r="O22" s="44" t="s">
        <v>11</v>
      </c>
      <c r="P22" s="23" t="s">
        <v>12</v>
      </c>
      <c r="Q22" s="24" t="s">
        <v>0</v>
      </c>
      <c r="R22" s="29" t="s">
        <v>10</v>
      </c>
      <c r="S22" s="114" t="s">
        <v>11</v>
      </c>
      <c r="T22" s="11" t="s">
        <v>12</v>
      </c>
      <c r="U22" s="12" t="s">
        <v>0</v>
      </c>
      <c r="V22" s="29" t="s">
        <v>10</v>
      </c>
      <c r="W22" s="114" t="s">
        <v>11</v>
      </c>
      <c r="X22" s="11" t="s">
        <v>12</v>
      </c>
      <c r="Y22" s="12" t="s">
        <v>0</v>
      </c>
      <c r="Z22" s="105" t="s">
        <v>10</v>
      </c>
      <c r="AA22" s="87" t="s">
        <v>11</v>
      </c>
      <c r="AB22" s="88" t="s">
        <v>12</v>
      </c>
      <c r="AC22" s="88" t="s">
        <v>0</v>
      </c>
      <c r="AD22" s="89" t="s">
        <v>13</v>
      </c>
      <c r="AE22"/>
      <c r="AF22"/>
      <c r="AG22"/>
      <c r="AH22"/>
      <c r="AI22"/>
      <c r="AJ22"/>
      <c r="AK22"/>
      <c r="AL22"/>
    </row>
    <row r="23" spans="1:30" s="176" customFormat="1" ht="30.75" thickBot="1">
      <c r="A23" s="146">
        <v>1</v>
      </c>
      <c r="B23" s="266" t="s">
        <v>79</v>
      </c>
      <c r="C23" s="215" t="s">
        <v>103</v>
      </c>
      <c r="D23" s="226" t="s">
        <v>123</v>
      </c>
      <c r="E23" s="161">
        <f>SUM(F23:U23)</f>
        <v>420000</v>
      </c>
      <c r="F23" s="352">
        <v>20000</v>
      </c>
      <c r="G23" s="353"/>
      <c r="H23" s="353">
        <v>100000</v>
      </c>
      <c r="I23" s="354"/>
      <c r="J23" s="58">
        <v>100000</v>
      </c>
      <c r="K23" s="353"/>
      <c r="L23" s="353"/>
      <c r="M23" s="354"/>
      <c r="N23" s="358">
        <v>100000</v>
      </c>
      <c r="O23" s="165"/>
      <c r="P23" s="174"/>
      <c r="Q23" s="166"/>
      <c r="R23" s="175">
        <v>100000</v>
      </c>
      <c r="S23" s="165"/>
      <c r="T23" s="174"/>
      <c r="U23" s="166"/>
      <c r="V23" s="175">
        <v>100000</v>
      </c>
      <c r="W23" s="165"/>
      <c r="X23" s="174"/>
      <c r="Y23" s="166"/>
      <c r="Z23" s="168">
        <f>F23+J23+N23+R23+V23</f>
        <v>420000</v>
      </c>
      <c r="AA23" s="169">
        <f>G23+K23+O23+S23+W23</f>
        <v>0</v>
      </c>
      <c r="AB23" s="169">
        <f>H23+L23+P23+T23+X23</f>
        <v>100000</v>
      </c>
      <c r="AC23" s="169">
        <f>I23+M23+Q23+U23+Y23</f>
        <v>0</v>
      </c>
      <c r="AD23" s="169">
        <f aca="true" t="shared" si="11" ref="AD23:AD57">SUM(Z23:AC23)</f>
        <v>520000</v>
      </c>
    </row>
    <row r="24" spans="1:30" s="30" customFormat="1" ht="45.75" thickBot="1">
      <c r="A24" s="145">
        <f>A23+1</f>
        <v>2</v>
      </c>
      <c r="B24" s="267" t="s">
        <v>36</v>
      </c>
      <c r="C24" s="217" t="s">
        <v>105</v>
      </c>
      <c r="D24" s="227" t="s">
        <v>43</v>
      </c>
      <c r="E24" s="161">
        <v>20300000</v>
      </c>
      <c r="F24" s="173">
        <v>300000</v>
      </c>
      <c r="G24" s="165"/>
      <c r="H24" s="165"/>
      <c r="I24" s="162">
        <v>1500000</v>
      </c>
      <c r="J24" s="58"/>
      <c r="K24" s="59"/>
      <c r="L24" s="59"/>
      <c r="M24" s="298">
        <v>2000000</v>
      </c>
      <c r="N24" s="359">
        <v>300000</v>
      </c>
      <c r="O24" s="78"/>
      <c r="P24" s="78"/>
      <c r="Q24" s="77">
        <v>5000000</v>
      </c>
      <c r="R24" s="154">
        <v>200000</v>
      </c>
      <c r="S24" s="78"/>
      <c r="T24" s="78"/>
      <c r="U24" s="77">
        <v>5000000</v>
      </c>
      <c r="V24" s="154">
        <v>500000</v>
      </c>
      <c r="W24" s="78"/>
      <c r="X24" s="78"/>
      <c r="Y24" s="77">
        <v>500000</v>
      </c>
      <c r="Z24" s="168">
        <f aca="true" t="shared" si="12" ref="Z24:Z57">F24+J24+N24+R24+V24</f>
        <v>1300000</v>
      </c>
      <c r="AA24" s="169">
        <f aca="true" t="shared" si="13" ref="AA24:AA56">G24+K24+O24+S24+W24</f>
        <v>0</v>
      </c>
      <c r="AB24" s="169">
        <f aca="true" t="shared" si="14" ref="AB24:AB57">H24+L24+P24+T24+X24</f>
        <v>0</v>
      </c>
      <c r="AC24" s="169">
        <f aca="true" t="shared" si="15" ref="AC24:AC57">I24+M24+Q24+U24+Y24</f>
        <v>14000000</v>
      </c>
      <c r="AD24" s="169">
        <f>SUM(Z24:AC24)</f>
        <v>15300000</v>
      </c>
    </row>
    <row r="25" spans="1:30" s="171" customFormat="1" ht="24" thickBot="1">
      <c r="A25" s="145">
        <v>3</v>
      </c>
      <c r="B25" s="211" t="s">
        <v>89</v>
      </c>
      <c r="C25" s="215" t="s">
        <v>102</v>
      </c>
      <c r="D25" s="226" t="s">
        <v>47</v>
      </c>
      <c r="E25" s="161">
        <f>SUM(F25:U25)</f>
        <v>1100000</v>
      </c>
      <c r="F25" s="164">
        <v>200000</v>
      </c>
      <c r="G25" s="165"/>
      <c r="H25" s="165"/>
      <c r="I25" s="166"/>
      <c r="J25" s="173">
        <v>300000</v>
      </c>
      <c r="K25" s="163"/>
      <c r="L25" s="165"/>
      <c r="M25" s="166"/>
      <c r="N25" s="358">
        <v>300000</v>
      </c>
      <c r="O25" s="174"/>
      <c r="P25" s="174"/>
      <c r="Q25" s="166"/>
      <c r="R25" s="175">
        <v>300000</v>
      </c>
      <c r="S25" s="174"/>
      <c r="T25" s="174"/>
      <c r="U25" s="166"/>
      <c r="V25" s="175">
        <v>200000</v>
      </c>
      <c r="W25" s="174"/>
      <c r="X25" s="174"/>
      <c r="Y25" s="166"/>
      <c r="Z25" s="168">
        <f t="shared" si="12"/>
        <v>1300000</v>
      </c>
      <c r="AA25" s="169">
        <f t="shared" si="13"/>
        <v>0</v>
      </c>
      <c r="AB25" s="169">
        <f t="shared" si="14"/>
        <v>0</v>
      </c>
      <c r="AC25" s="169">
        <f t="shared" si="15"/>
        <v>0</v>
      </c>
      <c r="AD25" s="169">
        <f t="shared" si="11"/>
        <v>1300000</v>
      </c>
    </row>
    <row r="26" spans="1:30" s="171" customFormat="1" ht="41.25" customHeight="1" thickBot="1">
      <c r="A26" s="145">
        <f aca="true" t="shared" si="16" ref="A26:A55">A25+1</f>
        <v>4</v>
      </c>
      <c r="B26" s="148" t="s">
        <v>37</v>
      </c>
      <c r="C26" s="215" t="s">
        <v>102</v>
      </c>
      <c r="D26" s="226" t="s">
        <v>48</v>
      </c>
      <c r="E26" s="161">
        <f>SUM(F26:U26)</f>
        <v>550000</v>
      </c>
      <c r="F26" s="173">
        <v>100000</v>
      </c>
      <c r="G26" s="165"/>
      <c r="H26" s="165"/>
      <c r="I26" s="162"/>
      <c r="J26" s="173">
        <v>150000</v>
      </c>
      <c r="K26" s="165"/>
      <c r="L26" s="165"/>
      <c r="M26" s="162"/>
      <c r="N26" s="360">
        <v>150000</v>
      </c>
      <c r="O26" s="172"/>
      <c r="P26" s="172"/>
      <c r="Q26" s="162"/>
      <c r="R26" s="177">
        <v>150000</v>
      </c>
      <c r="S26" s="172"/>
      <c r="T26" s="172"/>
      <c r="U26" s="162"/>
      <c r="V26" s="177">
        <v>100000</v>
      </c>
      <c r="W26" s="172"/>
      <c r="X26" s="172"/>
      <c r="Y26" s="162"/>
      <c r="Z26" s="168">
        <f t="shared" si="12"/>
        <v>650000</v>
      </c>
      <c r="AA26" s="169">
        <f t="shared" si="13"/>
        <v>0</v>
      </c>
      <c r="AB26" s="169">
        <f t="shared" si="14"/>
        <v>0</v>
      </c>
      <c r="AC26" s="169">
        <f t="shared" si="15"/>
        <v>0</v>
      </c>
      <c r="AD26" s="169">
        <f t="shared" si="11"/>
        <v>650000</v>
      </c>
    </row>
    <row r="27" spans="1:30" s="171" customFormat="1" ht="30.75" thickBot="1">
      <c r="A27" s="145">
        <f t="shared" si="16"/>
        <v>5</v>
      </c>
      <c r="B27" s="148" t="s">
        <v>18</v>
      </c>
      <c r="C27" s="215" t="s">
        <v>102</v>
      </c>
      <c r="D27" s="229" t="s">
        <v>50</v>
      </c>
      <c r="E27" s="161">
        <v>470000</v>
      </c>
      <c r="F27" s="164">
        <v>470000</v>
      </c>
      <c r="G27" s="165"/>
      <c r="H27" s="165"/>
      <c r="I27" s="166"/>
      <c r="J27" s="164"/>
      <c r="K27" s="165"/>
      <c r="L27" s="165"/>
      <c r="M27" s="166"/>
      <c r="N27" s="358"/>
      <c r="O27" s="174"/>
      <c r="P27" s="174"/>
      <c r="Q27" s="166"/>
      <c r="R27" s="175"/>
      <c r="S27" s="174"/>
      <c r="T27" s="174"/>
      <c r="U27" s="166"/>
      <c r="V27" s="175"/>
      <c r="W27" s="174"/>
      <c r="X27" s="174"/>
      <c r="Y27" s="166"/>
      <c r="Z27" s="168">
        <f t="shared" si="12"/>
        <v>470000</v>
      </c>
      <c r="AA27" s="169">
        <f t="shared" si="13"/>
        <v>0</v>
      </c>
      <c r="AB27" s="169">
        <f t="shared" si="14"/>
        <v>0</v>
      </c>
      <c r="AC27" s="169">
        <f t="shared" si="15"/>
        <v>0</v>
      </c>
      <c r="AD27" s="169">
        <f t="shared" si="11"/>
        <v>470000</v>
      </c>
    </row>
    <row r="28" spans="1:30" s="171" customFormat="1" ht="30.75" thickBot="1">
      <c r="A28" s="145">
        <f t="shared" si="16"/>
        <v>6</v>
      </c>
      <c r="B28" s="158" t="s">
        <v>83</v>
      </c>
      <c r="C28" s="215" t="s">
        <v>102</v>
      </c>
      <c r="D28" s="226" t="s">
        <v>47</v>
      </c>
      <c r="E28" s="161">
        <f aca="true" t="shared" si="17" ref="E28:E32">SUM(F28:U28)</f>
        <v>190000</v>
      </c>
      <c r="F28" s="164">
        <v>40000</v>
      </c>
      <c r="G28" s="165"/>
      <c r="H28" s="165"/>
      <c r="I28" s="166"/>
      <c r="J28" s="164">
        <v>50000</v>
      </c>
      <c r="K28" s="165"/>
      <c r="L28" s="174"/>
      <c r="M28" s="166"/>
      <c r="N28" s="358">
        <v>50000</v>
      </c>
      <c r="O28" s="174"/>
      <c r="P28" s="174"/>
      <c r="Q28" s="166"/>
      <c r="R28" s="175">
        <v>50000</v>
      </c>
      <c r="S28" s="174"/>
      <c r="T28" s="174"/>
      <c r="U28" s="166"/>
      <c r="V28" s="175">
        <v>50000</v>
      </c>
      <c r="W28" s="174"/>
      <c r="X28" s="174"/>
      <c r="Y28" s="166"/>
      <c r="Z28" s="168">
        <f t="shared" si="12"/>
        <v>240000</v>
      </c>
      <c r="AA28" s="169">
        <f t="shared" si="13"/>
        <v>0</v>
      </c>
      <c r="AB28" s="169">
        <f t="shared" si="14"/>
        <v>0</v>
      </c>
      <c r="AC28" s="169">
        <f t="shared" si="15"/>
        <v>0</v>
      </c>
      <c r="AD28" s="169">
        <f t="shared" si="11"/>
        <v>240000</v>
      </c>
    </row>
    <row r="29" spans="1:30" s="20" customFormat="1" ht="30.75" thickBot="1">
      <c r="A29" s="145">
        <f t="shared" si="16"/>
        <v>7</v>
      </c>
      <c r="B29" s="148" t="s">
        <v>41</v>
      </c>
      <c r="C29" s="216" t="s">
        <v>106</v>
      </c>
      <c r="D29" s="230" t="s">
        <v>126</v>
      </c>
      <c r="E29" s="161">
        <f>SUM(F29:Y29)</f>
        <v>1000000</v>
      </c>
      <c r="F29" s="35"/>
      <c r="G29" s="45"/>
      <c r="H29" s="45"/>
      <c r="I29" s="268">
        <v>200000</v>
      </c>
      <c r="J29" s="35"/>
      <c r="K29" s="45"/>
      <c r="L29" s="68"/>
      <c r="M29" s="268">
        <v>200000</v>
      </c>
      <c r="N29" s="361"/>
      <c r="O29" s="68"/>
      <c r="P29" s="68"/>
      <c r="Q29" s="268">
        <v>200000</v>
      </c>
      <c r="R29" s="155"/>
      <c r="S29" s="68"/>
      <c r="T29" s="68"/>
      <c r="U29" s="268">
        <v>200000</v>
      </c>
      <c r="V29" s="155"/>
      <c r="W29" s="68"/>
      <c r="X29" s="68"/>
      <c r="Y29" s="268">
        <v>200000</v>
      </c>
      <c r="Z29" s="168">
        <f t="shared" si="12"/>
        <v>0</v>
      </c>
      <c r="AA29" s="169">
        <f t="shared" si="13"/>
        <v>0</v>
      </c>
      <c r="AB29" s="169">
        <f t="shared" si="14"/>
        <v>0</v>
      </c>
      <c r="AC29" s="169">
        <f t="shared" si="15"/>
        <v>1000000</v>
      </c>
      <c r="AD29" s="169">
        <f t="shared" si="11"/>
        <v>1000000</v>
      </c>
    </row>
    <row r="30" spans="1:30" s="30" customFormat="1" ht="48.75" customHeight="1" thickBot="1">
      <c r="A30" s="145">
        <f t="shared" si="16"/>
        <v>8</v>
      </c>
      <c r="B30" s="211" t="s">
        <v>90</v>
      </c>
      <c r="C30" s="216" t="s">
        <v>104</v>
      </c>
      <c r="D30" s="231" t="s">
        <v>124</v>
      </c>
      <c r="E30" s="161">
        <v>10000000</v>
      </c>
      <c r="F30" s="61">
        <v>30000</v>
      </c>
      <c r="G30" s="36"/>
      <c r="H30" s="36"/>
      <c r="I30" s="166">
        <v>1000000</v>
      </c>
      <c r="J30" s="61">
        <v>70000</v>
      </c>
      <c r="K30" s="36"/>
      <c r="L30" s="36"/>
      <c r="M30" s="46">
        <v>2000000</v>
      </c>
      <c r="N30" s="310">
        <v>200000</v>
      </c>
      <c r="O30" s="38"/>
      <c r="P30" s="38"/>
      <c r="Q30" s="46">
        <v>3000000</v>
      </c>
      <c r="R30" s="70"/>
      <c r="S30" s="38"/>
      <c r="T30" s="38"/>
      <c r="U30" s="46">
        <v>2000000</v>
      </c>
      <c r="V30" s="70">
        <v>300000</v>
      </c>
      <c r="W30" s="38"/>
      <c r="X30" s="38"/>
      <c r="Y30" s="46">
        <v>700000</v>
      </c>
      <c r="Z30" s="168">
        <f t="shared" si="12"/>
        <v>600000</v>
      </c>
      <c r="AA30" s="169">
        <f t="shared" si="13"/>
        <v>0</v>
      </c>
      <c r="AB30" s="169">
        <f t="shared" si="14"/>
        <v>0</v>
      </c>
      <c r="AC30" s="169">
        <f t="shared" si="15"/>
        <v>8700000</v>
      </c>
      <c r="AD30" s="169">
        <f t="shared" si="11"/>
        <v>9300000</v>
      </c>
    </row>
    <row r="31" spans="1:30" s="21" customFormat="1" ht="30.75" thickBot="1">
      <c r="A31" s="145">
        <v>9</v>
      </c>
      <c r="B31" s="211" t="s">
        <v>91</v>
      </c>
      <c r="C31" s="216" t="s">
        <v>102</v>
      </c>
      <c r="D31" s="232" t="s">
        <v>45</v>
      </c>
      <c r="E31" s="161">
        <f t="shared" si="17"/>
        <v>400000</v>
      </c>
      <c r="F31" s="67"/>
      <c r="G31" s="64"/>
      <c r="H31" s="64"/>
      <c r="I31" s="63"/>
      <c r="J31" s="67"/>
      <c r="K31" s="62"/>
      <c r="L31" s="65"/>
      <c r="M31" s="63"/>
      <c r="N31" s="362">
        <v>200000</v>
      </c>
      <c r="O31" s="62"/>
      <c r="P31" s="65"/>
      <c r="Q31" s="63"/>
      <c r="R31" s="70">
        <v>200000</v>
      </c>
      <c r="S31" s="38"/>
      <c r="T31" s="38"/>
      <c r="U31" s="46"/>
      <c r="V31" s="175">
        <v>470000</v>
      </c>
      <c r="W31" s="165"/>
      <c r="X31" s="174"/>
      <c r="Y31" s="166"/>
      <c r="Z31" s="168">
        <f t="shared" si="12"/>
        <v>870000</v>
      </c>
      <c r="AA31" s="169">
        <f t="shared" si="13"/>
        <v>0</v>
      </c>
      <c r="AB31" s="169">
        <f t="shared" si="14"/>
        <v>0</v>
      </c>
      <c r="AC31" s="169">
        <f t="shared" si="15"/>
        <v>0</v>
      </c>
      <c r="AD31" s="169">
        <f t="shared" si="11"/>
        <v>870000</v>
      </c>
    </row>
    <row r="32" spans="1:30" s="20" customFormat="1" ht="15.75" thickBot="1">
      <c r="A32" s="145">
        <v>10</v>
      </c>
      <c r="B32" s="211" t="s">
        <v>92</v>
      </c>
      <c r="C32" s="216" t="s">
        <v>102</v>
      </c>
      <c r="D32" s="231"/>
      <c r="E32" s="161">
        <f t="shared" si="17"/>
        <v>140000</v>
      </c>
      <c r="F32" s="61">
        <v>20000</v>
      </c>
      <c r="G32" s="36"/>
      <c r="H32" s="36"/>
      <c r="I32" s="46"/>
      <c r="J32" s="61">
        <v>40000</v>
      </c>
      <c r="K32" s="36"/>
      <c r="L32" s="36"/>
      <c r="M32" s="46"/>
      <c r="N32" s="310">
        <v>40000</v>
      </c>
      <c r="O32" s="38"/>
      <c r="P32" s="38"/>
      <c r="Q32" s="46"/>
      <c r="R32" s="154">
        <v>40000</v>
      </c>
      <c r="S32" s="78"/>
      <c r="T32" s="78"/>
      <c r="U32" s="77"/>
      <c r="V32" s="154">
        <v>40000</v>
      </c>
      <c r="W32" s="78"/>
      <c r="X32" s="78"/>
      <c r="Y32" s="77"/>
      <c r="Z32" s="168">
        <f t="shared" si="12"/>
        <v>180000</v>
      </c>
      <c r="AA32" s="169">
        <f t="shared" si="13"/>
        <v>0</v>
      </c>
      <c r="AB32" s="169">
        <f t="shared" si="14"/>
        <v>0</v>
      </c>
      <c r="AC32" s="169">
        <f t="shared" si="15"/>
        <v>0</v>
      </c>
      <c r="AD32" s="169">
        <f t="shared" si="11"/>
        <v>180000</v>
      </c>
    </row>
    <row r="33" spans="1:30" s="30" customFormat="1" ht="60" customHeight="1" thickBot="1">
      <c r="A33" s="145">
        <v>11</v>
      </c>
      <c r="B33" s="212" t="s">
        <v>93</v>
      </c>
      <c r="C33" s="216" t="s">
        <v>102</v>
      </c>
      <c r="D33" s="230" t="s">
        <v>55</v>
      </c>
      <c r="E33" s="161">
        <f>SUM(F33:Y33)</f>
        <v>200000</v>
      </c>
      <c r="F33" s="61"/>
      <c r="G33" s="36"/>
      <c r="H33" s="36"/>
      <c r="I33" s="46"/>
      <c r="J33" s="61"/>
      <c r="K33" s="36"/>
      <c r="L33" s="36"/>
      <c r="M33" s="46"/>
      <c r="N33" s="310"/>
      <c r="O33" s="38"/>
      <c r="P33" s="38"/>
      <c r="Q33" s="46"/>
      <c r="R33" s="175"/>
      <c r="S33" s="174"/>
      <c r="T33" s="174"/>
      <c r="U33" s="166"/>
      <c r="V33" s="175">
        <v>200000</v>
      </c>
      <c r="W33" s="174"/>
      <c r="X33" s="174"/>
      <c r="Y33" s="166"/>
      <c r="Z33" s="168">
        <f t="shared" si="12"/>
        <v>200000</v>
      </c>
      <c r="AA33" s="169">
        <f t="shared" si="13"/>
        <v>0</v>
      </c>
      <c r="AB33" s="169">
        <f t="shared" si="14"/>
        <v>0</v>
      </c>
      <c r="AC33" s="169">
        <f t="shared" si="15"/>
        <v>0</v>
      </c>
      <c r="AD33" s="169">
        <f t="shared" si="11"/>
        <v>200000</v>
      </c>
    </row>
    <row r="34" spans="1:30" s="171" customFormat="1" ht="30.75" thickBot="1">
      <c r="A34" s="145">
        <v>12</v>
      </c>
      <c r="B34" s="148" t="s">
        <v>17</v>
      </c>
      <c r="C34" s="216" t="s">
        <v>102</v>
      </c>
      <c r="D34" s="226" t="s">
        <v>51</v>
      </c>
      <c r="E34" s="161">
        <v>1000000</v>
      </c>
      <c r="F34" s="164"/>
      <c r="G34" s="165"/>
      <c r="H34" s="165"/>
      <c r="I34" s="166"/>
      <c r="J34" s="164">
        <v>200000</v>
      </c>
      <c r="K34" s="165"/>
      <c r="L34" s="165"/>
      <c r="M34" s="166"/>
      <c r="N34" s="358">
        <v>300000</v>
      </c>
      <c r="O34" s="174"/>
      <c r="P34" s="174"/>
      <c r="Q34" s="166"/>
      <c r="R34" s="177">
        <v>200000</v>
      </c>
      <c r="S34" s="172"/>
      <c r="T34" s="172"/>
      <c r="U34" s="162"/>
      <c r="V34" s="177">
        <v>300000</v>
      </c>
      <c r="W34" s="172"/>
      <c r="X34" s="172"/>
      <c r="Y34" s="162"/>
      <c r="Z34" s="168">
        <f t="shared" si="12"/>
        <v>1000000</v>
      </c>
      <c r="AA34" s="169">
        <f t="shared" si="13"/>
        <v>0</v>
      </c>
      <c r="AB34" s="169">
        <f t="shared" si="14"/>
        <v>0</v>
      </c>
      <c r="AC34" s="169">
        <f t="shared" si="15"/>
        <v>0</v>
      </c>
      <c r="AD34" s="169">
        <f t="shared" si="11"/>
        <v>1000000</v>
      </c>
    </row>
    <row r="35" spans="1:30" s="171" customFormat="1" ht="15.75" thickBot="1">
      <c r="A35" s="145">
        <v>13</v>
      </c>
      <c r="B35" s="148" t="s">
        <v>65</v>
      </c>
      <c r="C35" s="216" t="s">
        <v>102</v>
      </c>
      <c r="D35" s="229" t="s">
        <v>46</v>
      </c>
      <c r="E35" s="161">
        <f>SUM(F35:Y35)</f>
        <v>100000</v>
      </c>
      <c r="F35" s="164"/>
      <c r="G35" s="165"/>
      <c r="H35" s="165"/>
      <c r="I35" s="166"/>
      <c r="J35" s="164">
        <v>50000</v>
      </c>
      <c r="K35" s="165"/>
      <c r="L35" s="165"/>
      <c r="M35" s="166"/>
      <c r="N35" s="358">
        <v>50000</v>
      </c>
      <c r="O35" s="174"/>
      <c r="P35" s="174"/>
      <c r="Q35" s="166"/>
      <c r="R35" s="155"/>
      <c r="S35" s="68"/>
      <c r="T35" s="68"/>
      <c r="U35" s="69"/>
      <c r="V35" s="175"/>
      <c r="W35" s="174"/>
      <c r="X35" s="174"/>
      <c r="Y35" s="166"/>
      <c r="Z35" s="168">
        <f t="shared" si="12"/>
        <v>100000</v>
      </c>
      <c r="AA35" s="169">
        <f t="shared" si="13"/>
        <v>0</v>
      </c>
      <c r="AB35" s="169">
        <f t="shared" si="14"/>
        <v>0</v>
      </c>
      <c r="AC35" s="169">
        <f t="shared" si="15"/>
        <v>0</v>
      </c>
      <c r="AD35" s="169">
        <f t="shared" si="11"/>
        <v>100000</v>
      </c>
    </row>
    <row r="36" spans="1:30" s="30" customFormat="1" ht="30.75" thickBot="1">
      <c r="A36" s="145">
        <v>14</v>
      </c>
      <c r="B36" s="253" t="s">
        <v>19</v>
      </c>
      <c r="C36" s="254" t="s">
        <v>150</v>
      </c>
      <c r="D36" s="231" t="s">
        <v>49</v>
      </c>
      <c r="E36" s="161">
        <v>300000</v>
      </c>
      <c r="F36" s="61"/>
      <c r="G36" s="36"/>
      <c r="H36" s="36"/>
      <c r="I36" s="46"/>
      <c r="J36" s="61"/>
      <c r="K36" s="36"/>
      <c r="L36" s="36"/>
      <c r="M36" s="46"/>
      <c r="N36" s="310"/>
      <c r="O36" s="38"/>
      <c r="P36" s="38"/>
      <c r="Q36" s="46"/>
      <c r="R36" s="70"/>
      <c r="S36" s="38"/>
      <c r="T36" s="38"/>
      <c r="U36" s="46"/>
      <c r="V36" s="270">
        <v>250000</v>
      </c>
      <c r="W36" s="68"/>
      <c r="X36" s="269">
        <v>50000</v>
      </c>
      <c r="Y36" s="69"/>
      <c r="Z36" s="168">
        <f t="shared" si="12"/>
        <v>250000</v>
      </c>
      <c r="AA36" s="169">
        <f t="shared" si="13"/>
        <v>0</v>
      </c>
      <c r="AB36" s="169">
        <f t="shared" si="14"/>
        <v>50000</v>
      </c>
      <c r="AC36" s="169">
        <f t="shared" si="15"/>
        <v>0</v>
      </c>
      <c r="AD36" s="169">
        <f t="shared" si="11"/>
        <v>300000</v>
      </c>
    </row>
    <row r="37" spans="1:30" s="32" customFormat="1" ht="30.75" thickBot="1">
      <c r="A37" s="145">
        <v>15</v>
      </c>
      <c r="B37" s="256" t="s">
        <v>160</v>
      </c>
      <c r="C37" s="254" t="s">
        <v>14</v>
      </c>
      <c r="D37" s="231" t="s">
        <v>125</v>
      </c>
      <c r="E37" s="161">
        <v>150000</v>
      </c>
      <c r="F37" s="61"/>
      <c r="G37" s="36"/>
      <c r="H37" s="36"/>
      <c r="I37" s="46"/>
      <c r="J37" s="70"/>
      <c r="K37" s="36"/>
      <c r="L37" s="38"/>
      <c r="M37" s="46"/>
      <c r="N37" s="310"/>
      <c r="O37" s="38"/>
      <c r="P37" s="38"/>
      <c r="Q37" s="46"/>
      <c r="R37" s="70">
        <v>50000</v>
      </c>
      <c r="S37" s="38"/>
      <c r="T37" s="38"/>
      <c r="U37" s="46">
        <v>150000</v>
      </c>
      <c r="V37" s="70"/>
      <c r="W37" s="38"/>
      <c r="X37" s="38"/>
      <c r="Y37" s="46"/>
      <c r="Z37" s="168">
        <f t="shared" si="12"/>
        <v>50000</v>
      </c>
      <c r="AA37" s="169">
        <f t="shared" si="13"/>
        <v>0</v>
      </c>
      <c r="AB37" s="169">
        <f t="shared" si="14"/>
        <v>0</v>
      </c>
      <c r="AC37" s="169">
        <f t="shared" si="15"/>
        <v>150000</v>
      </c>
      <c r="AD37" s="169">
        <f t="shared" si="11"/>
        <v>200000</v>
      </c>
    </row>
    <row r="38" spans="1:30" s="30" customFormat="1" ht="30.75" thickBot="1">
      <c r="A38" s="145">
        <v>16</v>
      </c>
      <c r="B38" s="148" t="s">
        <v>21</v>
      </c>
      <c r="C38" s="216" t="s">
        <v>102</v>
      </c>
      <c r="D38" s="231" t="s">
        <v>52</v>
      </c>
      <c r="E38" s="161">
        <v>300000</v>
      </c>
      <c r="F38" s="61"/>
      <c r="G38" s="36"/>
      <c r="H38" s="36"/>
      <c r="I38" s="46"/>
      <c r="J38" s="61">
        <v>20000</v>
      </c>
      <c r="K38" s="36"/>
      <c r="L38" s="36"/>
      <c r="M38" s="46"/>
      <c r="N38" s="310">
        <v>100000</v>
      </c>
      <c r="O38" s="38"/>
      <c r="P38" s="38"/>
      <c r="Q38" s="46"/>
      <c r="R38" s="70"/>
      <c r="S38" s="38"/>
      <c r="T38" s="38"/>
      <c r="U38" s="46">
        <v>100000</v>
      </c>
      <c r="V38" s="270">
        <v>50000</v>
      </c>
      <c r="W38" s="68"/>
      <c r="X38" s="68"/>
      <c r="Y38" s="268">
        <v>500000</v>
      </c>
      <c r="Z38" s="168">
        <f t="shared" si="12"/>
        <v>170000</v>
      </c>
      <c r="AA38" s="169">
        <f t="shared" si="13"/>
        <v>0</v>
      </c>
      <c r="AB38" s="169">
        <f t="shared" si="14"/>
        <v>0</v>
      </c>
      <c r="AC38" s="169">
        <f t="shared" si="15"/>
        <v>600000</v>
      </c>
      <c r="AD38" s="169">
        <f t="shared" si="11"/>
        <v>770000</v>
      </c>
    </row>
    <row r="39" spans="1:30" s="30" customFormat="1" ht="15.75" thickBot="1">
      <c r="A39" s="145">
        <v>17</v>
      </c>
      <c r="B39" s="148" t="s">
        <v>23</v>
      </c>
      <c r="C39" s="216" t="s">
        <v>102</v>
      </c>
      <c r="D39" s="230" t="s">
        <v>54</v>
      </c>
      <c r="E39" s="161">
        <v>1500000</v>
      </c>
      <c r="F39" s="35"/>
      <c r="G39" s="36"/>
      <c r="H39" s="36"/>
      <c r="I39" s="46"/>
      <c r="J39" s="271">
        <v>200000</v>
      </c>
      <c r="K39" s="36"/>
      <c r="L39" s="36"/>
      <c r="M39" s="46"/>
      <c r="N39" s="310">
        <v>500000</v>
      </c>
      <c r="O39" s="38"/>
      <c r="P39" s="38"/>
      <c r="Q39" s="46"/>
      <c r="R39" s="70"/>
      <c r="S39" s="38">
        <v>500000</v>
      </c>
      <c r="T39" s="38"/>
      <c r="U39" s="46"/>
      <c r="V39" s="155"/>
      <c r="W39" s="269">
        <v>300000</v>
      </c>
      <c r="X39" s="68"/>
      <c r="Y39" s="69"/>
      <c r="Z39" s="168">
        <f t="shared" si="12"/>
        <v>700000</v>
      </c>
      <c r="AA39" s="169">
        <f t="shared" si="13"/>
        <v>800000</v>
      </c>
      <c r="AB39" s="169">
        <f t="shared" si="14"/>
        <v>0</v>
      </c>
      <c r="AC39" s="169">
        <f t="shared" si="15"/>
        <v>0</v>
      </c>
      <c r="AD39" s="169">
        <f t="shared" si="11"/>
        <v>1500000</v>
      </c>
    </row>
    <row r="40" spans="1:30" s="30" customFormat="1" ht="31.5" customHeight="1" thickBot="1">
      <c r="A40" s="145">
        <v>18</v>
      </c>
      <c r="B40" s="213" t="s">
        <v>95</v>
      </c>
      <c r="C40" s="216" t="s">
        <v>102</v>
      </c>
      <c r="D40" s="234" t="s">
        <v>44</v>
      </c>
      <c r="E40" s="161">
        <v>200000</v>
      </c>
      <c r="F40" s="128"/>
      <c r="G40" s="52"/>
      <c r="H40" s="52"/>
      <c r="I40" s="91"/>
      <c r="J40" s="128"/>
      <c r="K40" s="52"/>
      <c r="L40" s="52"/>
      <c r="M40" s="91"/>
      <c r="N40" s="311"/>
      <c r="O40" s="53"/>
      <c r="P40" s="53"/>
      <c r="Q40" s="91"/>
      <c r="R40" s="175"/>
      <c r="S40" s="174"/>
      <c r="T40" s="174"/>
      <c r="U40" s="166">
        <v>100000</v>
      </c>
      <c r="V40" s="154"/>
      <c r="W40" s="78"/>
      <c r="X40" s="78"/>
      <c r="Y40" s="77">
        <v>100000</v>
      </c>
      <c r="Z40" s="168">
        <f t="shared" si="12"/>
        <v>0</v>
      </c>
      <c r="AA40" s="169">
        <f t="shared" si="13"/>
        <v>0</v>
      </c>
      <c r="AB40" s="169">
        <f t="shared" si="14"/>
        <v>0</v>
      </c>
      <c r="AC40" s="169">
        <f t="shared" si="15"/>
        <v>200000</v>
      </c>
      <c r="AD40" s="169">
        <f t="shared" si="11"/>
        <v>200000</v>
      </c>
    </row>
    <row r="41" spans="1:30" s="30" customFormat="1" ht="30.75" thickBot="1">
      <c r="A41" s="145">
        <f t="shared" si="16"/>
        <v>19</v>
      </c>
      <c r="B41" s="33" t="s">
        <v>20</v>
      </c>
      <c r="C41" s="216" t="s">
        <v>102</v>
      </c>
      <c r="D41" s="230" t="s">
        <v>51</v>
      </c>
      <c r="E41" s="161">
        <v>2000000</v>
      </c>
      <c r="F41" s="207"/>
      <c r="G41" s="36"/>
      <c r="H41" s="36"/>
      <c r="I41" s="46"/>
      <c r="J41" s="61"/>
      <c r="K41" s="36"/>
      <c r="L41" s="36"/>
      <c r="M41" s="46"/>
      <c r="N41" s="310">
        <v>200000</v>
      </c>
      <c r="O41" s="38"/>
      <c r="P41" s="38"/>
      <c r="Q41" s="46"/>
      <c r="R41" s="177">
        <v>200000</v>
      </c>
      <c r="S41" s="172"/>
      <c r="T41" s="172"/>
      <c r="U41" s="162"/>
      <c r="V41" s="175">
        <v>200000</v>
      </c>
      <c r="W41" s="174"/>
      <c r="X41" s="174"/>
      <c r="Y41" s="166"/>
      <c r="Z41" s="168">
        <f t="shared" si="12"/>
        <v>600000</v>
      </c>
      <c r="AA41" s="169">
        <f t="shared" si="13"/>
        <v>0</v>
      </c>
      <c r="AB41" s="169">
        <f t="shared" si="14"/>
        <v>0</v>
      </c>
      <c r="AC41" s="169">
        <f t="shared" si="15"/>
        <v>0</v>
      </c>
      <c r="AD41" s="169">
        <f t="shared" si="11"/>
        <v>600000</v>
      </c>
    </row>
    <row r="42" spans="1:30" s="176" customFormat="1" ht="30.75" thickBot="1">
      <c r="A42" s="145">
        <f t="shared" si="16"/>
        <v>20</v>
      </c>
      <c r="B42" s="253" t="s">
        <v>161</v>
      </c>
      <c r="C42" s="216" t="s">
        <v>102</v>
      </c>
      <c r="D42" s="226" t="s">
        <v>44</v>
      </c>
      <c r="E42" s="161">
        <v>200000</v>
      </c>
      <c r="F42" s="173"/>
      <c r="G42" s="165"/>
      <c r="H42" s="165"/>
      <c r="I42" s="166"/>
      <c r="J42" s="173">
        <v>100000</v>
      </c>
      <c r="K42" s="165"/>
      <c r="L42" s="165"/>
      <c r="M42" s="166"/>
      <c r="N42" s="358">
        <v>100000</v>
      </c>
      <c r="O42" s="174"/>
      <c r="P42" s="174"/>
      <c r="Q42" s="166"/>
      <c r="R42" s="175"/>
      <c r="S42" s="174"/>
      <c r="T42" s="174"/>
      <c r="U42" s="166"/>
      <c r="V42" s="177"/>
      <c r="W42" s="172"/>
      <c r="X42" s="172"/>
      <c r="Y42" s="162"/>
      <c r="Z42" s="168">
        <f t="shared" si="12"/>
        <v>200000</v>
      </c>
      <c r="AA42" s="169">
        <f t="shared" si="13"/>
        <v>0</v>
      </c>
      <c r="AB42" s="169">
        <f t="shared" si="14"/>
        <v>0</v>
      </c>
      <c r="AC42" s="169">
        <f t="shared" si="15"/>
        <v>0</v>
      </c>
      <c r="AD42" s="169">
        <f t="shared" si="11"/>
        <v>200000</v>
      </c>
    </row>
    <row r="43" spans="1:30" s="176" customFormat="1" ht="30.75" thickBot="1">
      <c r="A43" s="145">
        <f t="shared" si="16"/>
        <v>21</v>
      </c>
      <c r="B43" s="158" t="s">
        <v>82</v>
      </c>
      <c r="C43" s="216" t="s">
        <v>102</v>
      </c>
      <c r="D43" s="235"/>
      <c r="E43" s="161">
        <f aca="true" t="shared" si="18" ref="E43:E55">SUM(F43:U43)</f>
        <v>160000</v>
      </c>
      <c r="F43" s="173"/>
      <c r="G43" s="165"/>
      <c r="H43" s="165"/>
      <c r="I43" s="166"/>
      <c r="J43" s="173"/>
      <c r="K43" s="165"/>
      <c r="L43" s="165"/>
      <c r="M43" s="166"/>
      <c r="N43" s="358">
        <v>100000</v>
      </c>
      <c r="O43" s="174"/>
      <c r="P43" s="174"/>
      <c r="Q43" s="166"/>
      <c r="R43" s="175">
        <v>60000</v>
      </c>
      <c r="S43" s="174"/>
      <c r="T43" s="174"/>
      <c r="U43" s="166"/>
      <c r="V43" s="175"/>
      <c r="W43" s="174"/>
      <c r="X43" s="174"/>
      <c r="Y43" s="166"/>
      <c r="Z43" s="168">
        <f t="shared" si="12"/>
        <v>160000</v>
      </c>
      <c r="AA43" s="169">
        <f t="shared" si="13"/>
        <v>0</v>
      </c>
      <c r="AB43" s="169">
        <f t="shared" si="14"/>
        <v>0</v>
      </c>
      <c r="AC43" s="169">
        <f t="shared" si="15"/>
        <v>0</v>
      </c>
      <c r="AD43" s="169">
        <f t="shared" si="11"/>
        <v>160000</v>
      </c>
    </row>
    <row r="44" spans="1:30" s="30" customFormat="1" ht="32.25" customHeight="1" thickBot="1">
      <c r="A44" s="145">
        <f t="shared" si="16"/>
        <v>22</v>
      </c>
      <c r="B44" s="158" t="s">
        <v>85</v>
      </c>
      <c r="C44" s="216" t="s">
        <v>102</v>
      </c>
      <c r="D44" s="236"/>
      <c r="E44" s="161">
        <f t="shared" si="18"/>
        <v>300000</v>
      </c>
      <c r="F44" s="61"/>
      <c r="G44" s="36"/>
      <c r="H44" s="36"/>
      <c r="I44" s="46"/>
      <c r="J44" s="61"/>
      <c r="K44" s="36"/>
      <c r="L44" s="36"/>
      <c r="M44" s="46">
        <v>50000</v>
      </c>
      <c r="N44" s="310"/>
      <c r="O44" s="38"/>
      <c r="P44" s="38"/>
      <c r="Q44" s="46">
        <v>100000</v>
      </c>
      <c r="R44" s="208">
        <v>100000</v>
      </c>
      <c r="S44" s="68"/>
      <c r="T44" s="68"/>
      <c r="U44" s="209">
        <v>50000</v>
      </c>
      <c r="V44" s="175">
        <v>100000</v>
      </c>
      <c r="W44" s="174"/>
      <c r="X44" s="174"/>
      <c r="Y44" s="166">
        <v>50000</v>
      </c>
      <c r="Z44" s="168">
        <f t="shared" si="12"/>
        <v>200000</v>
      </c>
      <c r="AA44" s="169">
        <f t="shared" si="13"/>
        <v>0</v>
      </c>
      <c r="AB44" s="169">
        <f t="shared" si="14"/>
        <v>0</v>
      </c>
      <c r="AC44" s="169">
        <f t="shared" si="15"/>
        <v>250000</v>
      </c>
      <c r="AD44" s="169">
        <f t="shared" si="11"/>
        <v>450000</v>
      </c>
    </row>
    <row r="45" spans="1:30" s="30" customFormat="1" ht="30.75" thickBot="1">
      <c r="A45" s="145">
        <v>23</v>
      </c>
      <c r="B45" s="148" t="s">
        <v>63</v>
      </c>
      <c r="C45" s="212" t="s">
        <v>14</v>
      </c>
      <c r="D45" s="236" t="s">
        <v>50</v>
      </c>
      <c r="E45" s="161">
        <f t="shared" si="18"/>
        <v>100000</v>
      </c>
      <c r="F45" s="61"/>
      <c r="G45" s="36"/>
      <c r="H45" s="36"/>
      <c r="I45" s="46">
        <v>100000</v>
      </c>
      <c r="J45" s="61"/>
      <c r="K45" s="36"/>
      <c r="L45" s="36"/>
      <c r="M45" s="46"/>
      <c r="N45" s="310"/>
      <c r="O45" s="38"/>
      <c r="P45" s="38"/>
      <c r="Q45" s="46"/>
      <c r="R45" s="175"/>
      <c r="S45" s="174"/>
      <c r="T45" s="174"/>
      <c r="U45" s="166"/>
      <c r="V45" s="175"/>
      <c r="W45" s="174"/>
      <c r="X45" s="174"/>
      <c r="Y45" s="166"/>
      <c r="Z45" s="168">
        <f t="shared" si="12"/>
        <v>0</v>
      </c>
      <c r="AA45" s="169">
        <f t="shared" si="13"/>
        <v>0</v>
      </c>
      <c r="AB45" s="169">
        <f t="shared" si="14"/>
        <v>0</v>
      </c>
      <c r="AC45" s="169">
        <f t="shared" si="15"/>
        <v>100000</v>
      </c>
      <c r="AD45" s="169">
        <f t="shared" si="11"/>
        <v>100000</v>
      </c>
    </row>
    <row r="46" spans="1:30" s="30" customFormat="1" ht="43.5" customHeight="1" thickBot="1">
      <c r="A46" s="145">
        <f t="shared" si="16"/>
        <v>24</v>
      </c>
      <c r="B46" s="148" t="s">
        <v>15</v>
      </c>
      <c r="C46" s="216" t="s">
        <v>14</v>
      </c>
      <c r="D46" s="230" t="s">
        <v>46</v>
      </c>
      <c r="E46" s="161">
        <f t="shared" si="18"/>
        <v>450000</v>
      </c>
      <c r="F46" s="61"/>
      <c r="G46" s="36"/>
      <c r="H46" s="36"/>
      <c r="I46" s="46"/>
      <c r="J46" s="61"/>
      <c r="K46" s="36"/>
      <c r="L46" s="36"/>
      <c r="M46" s="46"/>
      <c r="N46" s="310"/>
      <c r="O46" s="38"/>
      <c r="P46" s="38"/>
      <c r="Q46" s="46">
        <v>400000</v>
      </c>
      <c r="R46" s="175">
        <v>50000</v>
      </c>
      <c r="S46" s="174"/>
      <c r="T46" s="174"/>
      <c r="U46" s="166"/>
      <c r="V46" s="175"/>
      <c r="W46" s="174"/>
      <c r="X46" s="174"/>
      <c r="Y46" s="166"/>
      <c r="Z46" s="168">
        <f t="shared" si="12"/>
        <v>50000</v>
      </c>
      <c r="AA46" s="169">
        <f t="shared" si="13"/>
        <v>0</v>
      </c>
      <c r="AB46" s="169">
        <f t="shared" si="14"/>
        <v>0</v>
      </c>
      <c r="AC46" s="169">
        <f t="shared" si="15"/>
        <v>400000</v>
      </c>
      <c r="AD46" s="169">
        <f t="shared" si="11"/>
        <v>450000</v>
      </c>
    </row>
    <row r="47" spans="1:30" s="30" customFormat="1" ht="30.75" thickBot="1">
      <c r="A47" s="145">
        <f t="shared" si="16"/>
        <v>25</v>
      </c>
      <c r="B47" s="148" t="s">
        <v>16</v>
      </c>
      <c r="C47" s="216" t="s">
        <v>108</v>
      </c>
      <c r="D47" s="231" t="s">
        <v>50</v>
      </c>
      <c r="E47" s="161">
        <f t="shared" si="18"/>
        <v>450000</v>
      </c>
      <c r="F47" s="61"/>
      <c r="G47" s="36"/>
      <c r="H47" s="36"/>
      <c r="I47" s="7"/>
      <c r="J47" s="61"/>
      <c r="K47" s="36"/>
      <c r="L47" s="36"/>
      <c r="M47" s="46"/>
      <c r="N47" s="310"/>
      <c r="O47" s="38"/>
      <c r="P47" s="38"/>
      <c r="Q47" s="38"/>
      <c r="R47" s="175">
        <v>50000</v>
      </c>
      <c r="S47" s="174"/>
      <c r="T47" s="174"/>
      <c r="U47" s="38">
        <v>400000</v>
      </c>
      <c r="V47" s="175"/>
      <c r="W47" s="165"/>
      <c r="X47" s="174"/>
      <c r="Y47" s="166"/>
      <c r="Z47" s="168">
        <f t="shared" si="12"/>
        <v>50000</v>
      </c>
      <c r="AA47" s="169">
        <f t="shared" si="13"/>
        <v>0</v>
      </c>
      <c r="AB47" s="169">
        <f t="shared" si="14"/>
        <v>0</v>
      </c>
      <c r="AC47" s="169">
        <f t="shared" si="15"/>
        <v>400000</v>
      </c>
      <c r="AD47" s="169">
        <f t="shared" si="11"/>
        <v>450000</v>
      </c>
    </row>
    <row r="48" spans="1:30" s="32" customFormat="1" ht="30.75" thickBot="1">
      <c r="A48" s="145">
        <f t="shared" si="16"/>
        <v>26</v>
      </c>
      <c r="B48" s="212" t="s">
        <v>96</v>
      </c>
      <c r="C48" s="216" t="s">
        <v>74</v>
      </c>
      <c r="D48" s="231" t="s">
        <v>58</v>
      </c>
      <c r="E48" s="161">
        <f t="shared" si="18"/>
        <v>500000</v>
      </c>
      <c r="F48" s="5"/>
      <c r="G48" s="36"/>
      <c r="H48" s="36"/>
      <c r="I48" s="7"/>
      <c r="J48" s="61"/>
      <c r="K48" s="36"/>
      <c r="L48" s="38"/>
      <c r="M48" s="7">
        <v>200000</v>
      </c>
      <c r="N48" s="57"/>
      <c r="O48" s="8"/>
      <c r="P48" s="8"/>
      <c r="Q48" s="7">
        <v>100000</v>
      </c>
      <c r="R48" s="175">
        <v>100000</v>
      </c>
      <c r="S48" s="174"/>
      <c r="T48" s="174"/>
      <c r="U48" s="166">
        <v>100000</v>
      </c>
      <c r="V48" s="154"/>
      <c r="W48" s="78"/>
      <c r="X48" s="78"/>
      <c r="Y48" s="77"/>
      <c r="Z48" s="168">
        <f t="shared" si="12"/>
        <v>100000</v>
      </c>
      <c r="AA48" s="169">
        <f t="shared" si="13"/>
        <v>0</v>
      </c>
      <c r="AB48" s="169">
        <f t="shared" si="14"/>
        <v>0</v>
      </c>
      <c r="AC48" s="169">
        <f t="shared" si="15"/>
        <v>400000</v>
      </c>
      <c r="AD48" s="169">
        <f t="shared" si="11"/>
        <v>500000</v>
      </c>
    </row>
    <row r="49" spans="1:30" s="32" customFormat="1" ht="30.75" thickBot="1">
      <c r="A49" s="145">
        <f t="shared" si="16"/>
        <v>27</v>
      </c>
      <c r="B49" s="214" t="s">
        <v>97</v>
      </c>
      <c r="C49" s="219" t="s">
        <v>107</v>
      </c>
      <c r="D49" s="237"/>
      <c r="E49" s="161">
        <f t="shared" si="18"/>
        <v>1000000</v>
      </c>
      <c r="F49" s="47"/>
      <c r="G49" s="52"/>
      <c r="H49" s="52"/>
      <c r="I49" s="50"/>
      <c r="J49" s="128"/>
      <c r="K49" s="52"/>
      <c r="L49" s="53"/>
      <c r="M49" s="50"/>
      <c r="N49" s="363"/>
      <c r="O49" s="49"/>
      <c r="P49" s="49"/>
      <c r="Q49" s="50"/>
      <c r="R49" s="175"/>
      <c r="S49" s="174"/>
      <c r="T49" s="174"/>
      <c r="U49" s="166">
        <v>1000000</v>
      </c>
      <c r="V49" s="154"/>
      <c r="W49" s="78"/>
      <c r="X49" s="78"/>
      <c r="Y49" s="77">
        <v>1000000</v>
      </c>
      <c r="Z49" s="168">
        <f t="shared" si="12"/>
        <v>0</v>
      </c>
      <c r="AA49" s="169">
        <f t="shared" si="13"/>
        <v>0</v>
      </c>
      <c r="AB49" s="169">
        <f t="shared" si="14"/>
        <v>0</v>
      </c>
      <c r="AC49" s="169">
        <f t="shared" si="15"/>
        <v>2000000</v>
      </c>
      <c r="AD49" s="169">
        <f t="shared" si="11"/>
        <v>2000000</v>
      </c>
    </row>
    <row r="50" spans="1:30" s="20" customFormat="1" ht="45">
      <c r="A50" s="273">
        <f t="shared" si="16"/>
        <v>28</v>
      </c>
      <c r="B50" s="272" t="s">
        <v>162</v>
      </c>
      <c r="C50" s="219" t="s">
        <v>78</v>
      </c>
      <c r="D50" s="234" t="s">
        <v>126</v>
      </c>
      <c r="E50" s="274">
        <f t="shared" si="18"/>
        <v>4000000</v>
      </c>
      <c r="F50" s="355"/>
      <c r="G50" s="275"/>
      <c r="H50" s="240"/>
      <c r="I50" s="276">
        <v>1000000</v>
      </c>
      <c r="J50" s="355"/>
      <c r="K50" s="275"/>
      <c r="L50" s="240"/>
      <c r="M50" s="276">
        <v>1000000</v>
      </c>
      <c r="N50" s="311"/>
      <c r="O50" s="53"/>
      <c r="P50" s="53"/>
      <c r="Q50" s="91">
        <v>1000000</v>
      </c>
      <c r="R50" s="277"/>
      <c r="S50" s="278"/>
      <c r="T50" s="278"/>
      <c r="U50" s="279">
        <v>1000000</v>
      </c>
      <c r="V50" s="277"/>
      <c r="W50" s="278"/>
      <c r="X50" s="278"/>
      <c r="Y50" s="279"/>
      <c r="Z50" s="280">
        <f t="shared" si="12"/>
        <v>0</v>
      </c>
      <c r="AA50" s="281">
        <f t="shared" si="13"/>
        <v>0</v>
      </c>
      <c r="AB50" s="281">
        <f t="shared" si="14"/>
        <v>0</v>
      </c>
      <c r="AC50" s="281">
        <f t="shared" si="15"/>
        <v>4000000</v>
      </c>
      <c r="AD50" s="281">
        <f t="shared" si="11"/>
        <v>4000000</v>
      </c>
    </row>
    <row r="51" spans="1:30" s="340" customFormat="1" ht="30">
      <c r="A51" s="193">
        <f t="shared" si="16"/>
        <v>29</v>
      </c>
      <c r="B51" s="158" t="s">
        <v>84</v>
      </c>
      <c r="C51" s="216" t="s">
        <v>102</v>
      </c>
      <c r="D51" s="231"/>
      <c r="E51" s="161">
        <v>2000000</v>
      </c>
      <c r="F51" s="356"/>
      <c r="G51" s="34"/>
      <c r="H51" s="132"/>
      <c r="I51" s="83"/>
      <c r="J51" s="356"/>
      <c r="K51" s="34"/>
      <c r="L51" s="132"/>
      <c r="M51" s="83"/>
      <c r="N51" s="351"/>
      <c r="O51" s="64"/>
      <c r="P51" s="64"/>
      <c r="Q51" s="64"/>
      <c r="R51" s="165">
        <v>300000</v>
      </c>
      <c r="S51" s="165"/>
      <c r="T51" s="165"/>
      <c r="U51" s="165"/>
      <c r="V51" s="335"/>
      <c r="W51" s="335">
        <v>500000</v>
      </c>
      <c r="X51" s="335"/>
      <c r="Y51" s="335"/>
      <c r="Z51" s="169">
        <f t="shared" si="12"/>
        <v>300000</v>
      </c>
      <c r="AA51" s="169">
        <f t="shared" si="13"/>
        <v>500000</v>
      </c>
      <c r="AB51" s="169">
        <f t="shared" si="14"/>
        <v>0</v>
      </c>
      <c r="AC51" s="169">
        <f t="shared" si="15"/>
        <v>0</v>
      </c>
      <c r="AD51" s="169">
        <f t="shared" si="11"/>
        <v>800000</v>
      </c>
    </row>
    <row r="52" spans="1:30" s="282" customFormat="1" ht="30">
      <c r="A52" s="193">
        <f t="shared" si="16"/>
        <v>30</v>
      </c>
      <c r="B52" s="211" t="s">
        <v>98</v>
      </c>
      <c r="C52" s="216" t="s">
        <v>102</v>
      </c>
      <c r="D52" s="231"/>
      <c r="E52" s="161">
        <f t="shared" si="18"/>
        <v>190000</v>
      </c>
      <c r="F52" s="356"/>
      <c r="G52" s="34"/>
      <c r="H52" s="132"/>
      <c r="I52" s="83"/>
      <c r="J52" s="356"/>
      <c r="K52" s="34"/>
      <c r="L52" s="83">
        <v>50000</v>
      </c>
      <c r="M52" s="83"/>
      <c r="N52" s="37">
        <v>20000</v>
      </c>
      <c r="O52" s="36"/>
      <c r="P52" s="36">
        <v>50000</v>
      </c>
      <c r="Q52" s="36"/>
      <c r="R52" s="165">
        <v>20000</v>
      </c>
      <c r="S52" s="165"/>
      <c r="T52" s="165">
        <v>50000</v>
      </c>
      <c r="U52" s="165"/>
      <c r="V52" s="165">
        <v>40000</v>
      </c>
      <c r="W52" s="165"/>
      <c r="X52" s="165"/>
      <c r="Y52" s="165"/>
      <c r="Z52" s="169">
        <f t="shared" si="12"/>
        <v>80000</v>
      </c>
      <c r="AA52" s="169">
        <f t="shared" si="13"/>
        <v>0</v>
      </c>
      <c r="AB52" s="169">
        <f t="shared" si="14"/>
        <v>150000</v>
      </c>
      <c r="AC52" s="169">
        <f t="shared" si="15"/>
        <v>0</v>
      </c>
      <c r="AD52" s="169">
        <f t="shared" si="11"/>
        <v>230000</v>
      </c>
    </row>
    <row r="53" spans="1:30" s="282" customFormat="1" ht="30">
      <c r="A53" s="193">
        <f t="shared" si="16"/>
        <v>31</v>
      </c>
      <c r="B53" s="211" t="s">
        <v>99</v>
      </c>
      <c r="C53" s="216" t="s">
        <v>102</v>
      </c>
      <c r="D53" s="231"/>
      <c r="E53" s="161">
        <v>150000</v>
      </c>
      <c r="F53" s="356"/>
      <c r="G53" s="34"/>
      <c r="H53" s="132"/>
      <c r="I53" s="83"/>
      <c r="J53" s="356"/>
      <c r="K53" s="34"/>
      <c r="L53" s="132"/>
      <c r="M53" s="83"/>
      <c r="N53" s="37"/>
      <c r="O53" s="36"/>
      <c r="P53" s="36"/>
      <c r="Q53" s="36"/>
      <c r="R53" s="165"/>
      <c r="S53" s="165"/>
      <c r="T53" s="165">
        <v>50000</v>
      </c>
      <c r="U53" s="165"/>
      <c r="V53" s="165"/>
      <c r="W53" s="165"/>
      <c r="X53" s="165">
        <v>70000</v>
      </c>
      <c r="Y53" s="165">
        <v>30000</v>
      </c>
      <c r="Z53" s="169">
        <f t="shared" si="12"/>
        <v>0</v>
      </c>
      <c r="AA53" s="169">
        <f t="shared" si="13"/>
        <v>0</v>
      </c>
      <c r="AB53" s="169">
        <f t="shared" si="14"/>
        <v>120000</v>
      </c>
      <c r="AC53" s="169">
        <f t="shared" si="15"/>
        <v>30000</v>
      </c>
      <c r="AD53" s="169">
        <f t="shared" si="11"/>
        <v>150000</v>
      </c>
    </row>
    <row r="54" spans="1:30" s="282" customFormat="1" ht="30">
      <c r="A54" s="336">
        <f t="shared" si="16"/>
        <v>32</v>
      </c>
      <c r="B54" s="337" t="s">
        <v>100</v>
      </c>
      <c r="C54" s="218" t="s">
        <v>102</v>
      </c>
      <c r="D54" s="228"/>
      <c r="E54" s="350">
        <f t="shared" si="18"/>
        <v>400000</v>
      </c>
      <c r="F54" s="357"/>
      <c r="G54" s="338"/>
      <c r="H54" s="248"/>
      <c r="I54" s="242"/>
      <c r="J54" s="83">
        <v>50000</v>
      </c>
      <c r="K54" s="338"/>
      <c r="L54" s="248"/>
      <c r="M54" s="242"/>
      <c r="N54" s="79">
        <v>100000</v>
      </c>
      <c r="O54" s="72"/>
      <c r="P54" s="72"/>
      <c r="Q54" s="72"/>
      <c r="R54" s="187">
        <v>250000</v>
      </c>
      <c r="S54" s="187"/>
      <c r="T54" s="187"/>
      <c r="U54" s="187"/>
      <c r="V54" s="339"/>
      <c r="W54" s="339"/>
      <c r="X54" s="339"/>
      <c r="Y54" s="339"/>
      <c r="Z54" s="189">
        <f t="shared" si="12"/>
        <v>400000</v>
      </c>
      <c r="AA54" s="189">
        <f t="shared" si="13"/>
        <v>0</v>
      </c>
      <c r="AB54" s="189">
        <f t="shared" si="14"/>
        <v>0</v>
      </c>
      <c r="AC54" s="189">
        <f t="shared" si="15"/>
        <v>0</v>
      </c>
      <c r="AD54" s="189">
        <f t="shared" si="11"/>
        <v>400000</v>
      </c>
    </row>
    <row r="55" spans="1:30" s="282" customFormat="1" ht="15.75">
      <c r="A55" s="193">
        <f t="shared" si="16"/>
        <v>33</v>
      </c>
      <c r="B55" s="211" t="s">
        <v>101</v>
      </c>
      <c r="C55" s="216" t="s">
        <v>102</v>
      </c>
      <c r="D55" s="231"/>
      <c r="E55" s="161">
        <f t="shared" si="18"/>
        <v>300000</v>
      </c>
      <c r="F55" s="356"/>
      <c r="G55" s="34"/>
      <c r="H55" s="132"/>
      <c r="I55" s="83"/>
      <c r="J55" s="356"/>
      <c r="K55" s="34"/>
      <c r="L55" s="132"/>
      <c r="M55" s="83">
        <v>150000</v>
      </c>
      <c r="N55" s="37"/>
      <c r="O55" s="36"/>
      <c r="P55" s="36"/>
      <c r="Q55" s="36"/>
      <c r="R55" s="36">
        <v>150000</v>
      </c>
      <c r="S55" s="165"/>
      <c r="T55" s="165"/>
      <c r="U55" s="165"/>
      <c r="V55" s="36"/>
      <c r="W55" s="36"/>
      <c r="X55" s="36"/>
      <c r="Y55" s="36"/>
      <c r="Z55" s="169">
        <f t="shared" si="12"/>
        <v>150000</v>
      </c>
      <c r="AA55" s="169">
        <f t="shared" si="13"/>
        <v>0</v>
      </c>
      <c r="AB55" s="169">
        <f t="shared" si="14"/>
        <v>0</v>
      </c>
      <c r="AC55" s="169">
        <f t="shared" si="15"/>
        <v>150000</v>
      </c>
      <c r="AD55" s="169">
        <f t="shared" si="11"/>
        <v>300000</v>
      </c>
    </row>
    <row r="56" spans="1:30" s="282" customFormat="1" ht="47.25">
      <c r="A56" s="193">
        <v>34</v>
      </c>
      <c r="B56" s="253" t="s">
        <v>128</v>
      </c>
      <c r="C56" s="3" t="s">
        <v>164</v>
      </c>
      <c r="D56" s="231"/>
      <c r="E56" s="161">
        <v>200000</v>
      </c>
      <c r="F56" s="5">
        <v>100000</v>
      </c>
      <c r="G56" s="3"/>
      <c r="H56" s="34"/>
      <c r="I56" s="7"/>
      <c r="J56" s="356"/>
      <c r="K56" s="36"/>
      <c r="L56" s="36"/>
      <c r="M56" s="46">
        <v>100000</v>
      </c>
      <c r="N56" s="37"/>
      <c r="O56" s="36"/>
      <c r="P56" s="36"/>
      <c r="Q56" s="36">
        <v>50000</v>
      </c>
      <c r="R56" s="165"/>
      <c r="S56" s="165"/>
      <c r="T56" s="165"/>
      <c r="U56" s="165">
        <v>50000</v>
      </c>
      <c r="V56" s="165"/>
      <c r="W56" s="165"/>
      <c r="X56" s="165"/>
      <c r="Y56" s="165">
        <v>50000</v>
      </c>
      <c r="Z56" s="169">
        <f t="shared" si="12"/>
        <v>100000</v>
      </c>
      <c r="AA56" s="169">
        <f t="shared" si="13"/>
        <v>0</v>
      </c>
      <c r="AB56" s="169">
        <f t="shared" si="14"/>
        <v>0</v>
      </c>
      <c r="AC56" s="169">
        <f t="shared" si="15"/>
        <v>250000</v>
      </c>
      <c r="AD56" s="169">
        <f t="shared" si="11"/>
        <v>350000</v>
      </c>
    </row>
    <row r="57" spans="1:30" s="282" customFormat="1" ht="15.75">
      <c r="A57" s="193">
        <v>35</v>
      </c>
      <c r="B57" s="253" t="s">
        <v>163</v>
      </c>
      <c r="C57" s="3"/>
      <c r="D57" s="231"/>
      <c r="E57" s="161">
        <v>3000000</v>
      </c>
      <c r="F57" s="5">
        <v>40000</v>
      </c>
      <c r="G57" s="3"/>
      <c r="H57" s="34"/>
      <c r="I57" s="7"/>
      <c r="J57" s="356"/>
      <c r="K57" s="36"/>
      <c r="L57" s="36">
        <v>200000</v>
      </c>
      <c r="M57" s="46">
        <v>300000</v>
      </c>
      <c r="N57" s="37"/>
      <c r="O57" s="36"/>
      <c r="P57" s="36">
        <v>500000</v>
      </c>
      <c r="Q57" s="36"/>
      <c r="R57" s="165">
        <v>200000</v>
      </c>
      <c r="S57" s="165"/>
      <c r="T57" s="165"/>
      <c r="U57" s="165">
        <v>300000</v>
      </c>
      <c r="V57" s="165">
        <v>200000</v>
      </c>
      <c r="W57" s="165"/>
      <c r="X57" s="165"/>
      <c r="Y57" s="165">
        <v>500000</v>
      </c>
      <c r="Z57" s="169">
        <f t="shared" si="12"/>
        <v>440000</v>
      </c>
      <c r="AA57" s="169">
        <f>G57+K57+O57+S57+G57</f>
        <v>0</v>
      </c>
      <c r="AB57" s="169">
        <f t="shared" si="14"/>
        <v>700000</v>
      </c>
      <c r="AC57" s="169">
        <f t="shared" si="15"/>
        <v>1100000</v>
      </c>
      <c r="AD57" s="169">
        <f t="shared" si="11"/>
        <v>2240000</v>
      </c>
    </row>
    <row r="58" spans="1:31" s="183" customFormat="1" ht="15.75" thickBot="1">
      <c r="A58" s="193"/>
      <c r="B58" s="250"/>
      <c r="C58" s="251"/>
      <c r="D58" s="251"/>
      <c r="E58" s="161">
        <f>SUM(E23:E57)</f>
        <v>53720000</v>
      </c>
      <c r="F58" s="291">
        <f>SUM(F23:F57)</f>
        <v>1320000</v>
      </c>
      <c r="G58" s="291">
        <f aca="true" t="shared" si="19" ref="G58:P58">SUM(G23:G57)</f>
        <v>0</v>
      </c>
      <c r="H58" s="291">
        <f t="shared" si="19"/>
        <v>100000</v>
      </c>
      <c r="I58" s="291">
        <f t="shared" si="19"/>
        <v>3800000</v>
      </c>
      <c r="J58" s="291">
        <f t="shared" si="19"/>
        <v>1330000</v>
      </c>
      <c r="K58" s="291">
        <f t="shared" si="19"/>
        <v>0</v>
      </c>
      <c r="L58" s="291">
        <f t="shared" si="19"/>
        <v>250000</v>
      </c>
      <c r="M58" s="291">
        <f t="shared" si="19"/>
        <v>6000000</v>
      </c>
      <c r="N58" s="291">
        <f t="shared" si="19"/>
        <v>2810000</v>
      </c>
      <c r="O58" s="291">
        <f t="shared" si="19"/>
        <v>0</v>
      </c>
      <c r="P58" s="291">
        <f t="shared" si="19"/>
        <v>550000</v>
      </c>
      <c r="Q58" s="371">
        <f>SUM(Q23:Q57)</f>
        <v>9850000</v>
      </c>
      <c r="R58" s="251">
        <f aca="true" t="shared" si="20" ref="R58:Y58">SUM(R23:R57)</f>
        <v>2770000</v>
      </c>
      <c r="S58" s="251">
        <f t="shared" si="20"/>
        <v>500000</v>
      </c>
      <c r="T58" s="251">
        <f t="shared" si="20"/>
        <v>100000</v>
      </c>
      <c r="U58" s="251">
        <f t="shared" si="20"/>
        <v>10450000</v>
      </c>
      <c r="V58" s="251">
        <f t="shared" si="20"/>
        <v>3100000</v>
      </c>
      <c r="W58" s="251">
        <f t="shared" si="20"/>
        <v>800000</v>
      </c>
      <c r="X58" s="251">
        <f t="shared" si="20"/>
        <v>120000</v>
      </c>
      <c r="Y58" s="251">
        <f t="shared" si="20"/>
        <v>3630000</v>
      </c>
      <c r="Z58" s="251">
        <f>SUM(Z23:Z57)</f>
        <v>11330000</v>
      </c>
      <c r="AA58" s="251">
        <f aca="true" t="shared" si="21" ref="AA58:AC58">SUM(AA23:AA57)</f>
        <v>1300000</v>
      </c>
      <c r="AB58" s="251">
        <f t="shared" si="21"/>
        <v>1120000</v>
      </c>
      <c r="AC58" s="251">
        <f t="shared" si="21"/>
        <v>33730000</v>
      </c>
      <c r="AD58" s="251">
        <f>SUM(AD23:AD57)</f>
        <v>47480000</v>
      </c>
      <c r="AE58" s="184"/>
    </row>
    <row r="59" spans="6:39" ht="15">
      <c r="F59" s="451">
        <f>F58+G58+H58+I58</f>
        <v>5220000</v>
      </c>
      <c r="G59" s="452"/>
      <c r="H59" s="452"/>
      <c r="I59" s="453"/>
      <c r="J59" s="451">
        <f>J58+K58+L58+M58</f>
        <v>7580000</v>
      </c>
      <c r="K59" s="452"/>
      <c r="L59" s="452"/>
      <c r="M59" s="453"/>
      <c r="N59" s="451">
        <f aca="true" t="shared" si="22" ref="N59">N58+O58+P58+Q58</f>
        <v>13210000</v>
      </c>
      <c r="O59" s="452"/>
      <c r="P59" s="452"/>
      <c r="Q59" s="453"/>
      <c r="R59" s="451">
        <f aca="true" t="shared" si="23" ref="R59">R58+S58+T58+U58</f>
        <v>13820000</v>
      </c>
      <c r="S59" s="452"/>
      <c r="T59" s="452"/>
      <c r="U59" s="453"/>
      <c r="V59" s="451">
        <f aca="true" t="shared" si="24" ref="V59">V58+W58+X58+Y58</f>
        <v>7650000</v>
      </c>
      <c r="W59" s="452"/>
      <c r="X59" s="452"/>
      <c r="Y59" s="453"/>
      <c r="Z59" s="451">
        <f>Z58+AA58+AB58+AC58</f>
        <v>47480000</v>
      </c>
      <c r="AA59" s="452"/>
      <c r="AB59" s="452"/>
      <c r="AC59" s="453"/>
      <c r="AD59" s="462"/>
      <c r="AE59" s="463"/>
      <c r="AF59" s="463"/>
      <c r="AG59" s="464"/>
      <c r="AH59" s="448"/>
      <c r="AI59" s="449"/>
      <c r="AJ59" s="449"/>
      <c r="AK59" s="450"/>
      <c r="AM59" s="129"/>
    </row>
    <row r="60" spans="1:38" s="183" customFormat="1" ht="15">
      <c r="A60" s="185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364"/>
      <c r="S60" s="364"/>
      <c r="T60" s="365"/>
      <c r="U60" s="365"/>
      <c r="V60" s="368"/>
      <c r="W60" s="368"/>
      <c r="X60" s="368"/>
      <c r="Y60" s="368"/>
      <c r="Z60" s="100"/>
      <c r="AA60" s="100"/>
      <c r="AB60" s="100"/>
      <c r="AC60" s="100"/>
      <c r="AD60" s="100"/>
      <c r="AE60" s="100"/>
      <c r="AF60" s="100"/>
      <c r="AG60" s="100"/>
      <c r="AH60" s="369"/>
      <c r="AI60" s="369"/>
      <c r="AJ60" s="369"/>
      <c r="AK60" s="369"/>
      <c r="AL60" s="369"/>
    </row>
    <row r="61" spans="1:38" s="183" customFormat="1" ht="15">
      <c r="A61" s="185"/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368"/>
      <c r="W61" s="368"/>
      <c r="X61" s="368"/>
      <c r="Y61" s="368"/>
      <c r="Z61" s="100"/>
      <c r="AA61" s="100"/>
      <c r="AB61" s="100"/>
      <c r="AC61" s="100"/>
      <c r="AD61" s="100"/>
      <c r="AE61" s="100"/>
      <c r="AF61" s="100"/>
      <c r="AG61" s="100"/>
      <c r="AH61" s="369"/>
      <c r="AI61" s="369"/>
      <c r="AJ61" s="369"/>
      <c r="AK61" s="369"/>
      <c r="AL61" s="369"/>
    </row>
    <row r="62" spans="1:38" ht="27" thickBot="1">
      <c r="A62" s="454" t="s">
        <v>68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6"/>
      <c r="AH62" s="366"/>
      <c r="AI62" s="367"/>
      <c r="AJ62" s="367"/>
      <c r="AK62" s="367"/>
      <c r="AL62" s="137"/>
    </row>
    <row r="63" spans="1:38" ht="30.75" thickBot="1">
      <c r="A63" s="197" t="s">
        <v>3</v>
      </c>
      <c r="B63" s="92" t="s">
        <v>4</v>
      </c>
      <c r="C63" s="93" t="s">
        <v>5</v>
      </c>
      <c r="D63" s="94" t="s">
        <v>42</v>
      </c>
      <c r="E63" s="95" t="s">
        <v>6</v>
      </c>
      <c r="F63" s="393" t="s">
        <v>7</v>
      </c>
      <c r="G63" s="394"/>
      <c r="H63" s="394"/>
      <c r="I63" s="395"/>
      <c r="J63" s="420" t="s">
        <v>8</v>
      </c>
      <c r="K63" s="394"/>
      <c r="L63" s="394"/>
      <c r="M63" s="395"/>
      <c r="N63" s="396">
        <v>2023</v>
      </c>
      <c r="O63" s="397"/>
      <c r="P63" s="397"/>
      <c r="Q63" s="398"/>
      <c r="R63" s="396">
        <v>2024</v>
      </c>
      <c r="S63" s="397"/>
      <c r="T63" s="397"/>
      <c r="U63" s="398"/>
      <c r="V63" s="457">
        <v>2025</v>
      </c>
      <c r="W63" s="397"/>
      <c r="X63" s="397"/>
      <c r="Y63" s="398"/>
      <c r="Z63" s="393" t="s">
        <v>157</v>
      </c>
      <c r="AA63" s="394"/>
      <c r="AB63" s="394"/>
      <c r="AC63" s="395"/>
      <c r="AD63" s="137"/>
      <c r="AE63"/>
      <c r="AF63"/>
      <c r="AG63"/>
      <c r="AH63"/>
      <c r="AI63"/>
      <c r="AJ63"/>
      <c r="AK63"/>
      <c r="AL63"/>
    </row>
    <row r="64" spans="1:38" ht="15.75" thickBot="1">
      <c r="A64" s="429"/>
      <c r="B64" s="430"/>
      <c r="C64" s="430"/>
      <c r="D64" s="430"/>
      <c r="E64" s="430"/>
      <c r="F64" s="29" t="s">
        <v>10</v>
      </c>
      <c r="G64" s="114" t="s">
        <v>11</v>
      </c>
      <c r="H64" s="11" t="s">
        <v>12</v>
      </c>
      <c r="I64" s="12" t="s">
        <v>0</v>
      </c>
      <c r="J64" s="150" t="s">
        <v>10</v>
      </c>
      <c r="K64" s="114" t="s">
        <v>11</v>
      </c>
      <c r="L64" s="11" t="s">
        <v>12</v>
      </c>
      <c r="M64" s="12" t="s">
        <v>0</v>
      </c>
      <c r="N64" s="29" t="s">
        <v>10</v>
      </c>
      <c r="O64" s="114" t="s">
        <v>11</v>
      </c>
      <c r="P64" s="11" t="s">
        <v>12</v>
      </c>
      <c r="Q64" s="12" t="s">
        <v>0</v>
      </c>
      <c r="R64" s="29" t="s">
        <v>10</v>
      </c>
      <c r="S64" s="114" t="s">
        <v>11</v>
      </c>
      <c r="T64" s="11" t="s">
        <v>12</v>
      </c>
      <c r="U64" s="12" t="s">
        <v>0</v>
      </c>
      <c r="V64" s="29" t="s">
        <v>10</v>
      </c>
      <c r="W64" s="114" t="s">
        <v>11</v>
      </c>
      <c r="X64" s="11" t="s">
        <v>12</v>
      </c>
      <c r="Y64" s="12" t="s">
        <v>0</v>
      </c>
      <c r="Z64" s="383" t="s">
        <v>10</v>
      </c>
      <c r="AA64" s="384" t="s">
        <v>11</v>
      </c>
      <c r="AB64" s="384" t="s">
        <v>12</v>
      </c>
      <c r="AC64" s="386" t="s">
        <v>0</v>
      </c>
      <c r="AD64" s="117" t="s">
        <v>13</v>
      </c>
      <c r="AE64"/>
      <c r="AF64"/>
      <c r="AG64"/>
      <c r="AH64"/>
      <c r="AI64"/>
      <c r="AJ64"/>
      <c r="AK64"/>
      <c r="AL64"/>
    </row>
    <row r="65" spans="1:30" s="190" customFormat="1" ht="45">
      <c r="A65" s="146">
        <f>A64+1</f>
        <v>1</v>
      </c>
      <c r="B65" s="253" t="s">
        <v>165</v>
      </c>
      <c r="C65" s="255" t="s">
        <v>166</v>
      </c>
      <c r="D65" s="160" t="s">
        <v>51</v>
      </c>
      <c r="E65" s="83">
        <f>SUM(F65:Y65)</f>
        <v>929000</v>
      </c>
      <c r="F65" s="167">
        <v>79000</v>
      </c>
      <c r="G65" s="165"/>
      <c r="H65" s="174">
        <v>500000</v>
      </c>
      <c r="I65" s="166"/>
      <c r="J65" s="167"/>
      <c r="K65" s="165"/>
      <c r="L65" s="165">
        <v>100000</v>
      </c>
      <c r="M65" s="166"/>
      <c r="N65" s="164">
        <v>50000</v>
      </c>
      <c r="O65" s="165"/>
      <c r="P65" s="165"/>
      <c r="Q65" s="166">
        <v>50000</v>
      </c>
      <c r="R65" s="186">
        <v>50000</v>
      </c>
      <c r="S65" s="187"/>
      <c r="T65" s="187"/>
      <c r="U65" s="188">
        <v>50000</v>
      </c>
      <c r="V65" s="186"/>
      <c r="W65" s="187"/>
      <c r="X65" s="187"/>
      <c r="Y65" s="188">
        <v>50000</v>
      </c>
      <c r="Z65" s="370">
        <f>F65+J65+N65+R65+V65</f>
        <v>179000</v>
      </c>
      <c r="AA65" s="187">
        <f>G65+K65+O65+S65+W65</f>
        <v>0</v>
      </c>
      <c r="AB65" s="187">
        <f>H65+L65+P65+T65+X65</f>
        <v>600000</v>
      </c>
      <c r="AC65" s="188">
        <f>I65+M65+Q65+U65+Y65</f>
        <v>150000</v>
      </c>
      <c r="AD65" s="186">
        <f aca="true" t="shared" si="25" ref="AD65">SUM(Z65:AC65)</f>
        <v>929000</v>
      </c>
    </row>
    <row r="66" spans="1:30" s="31" customFormat="1" ht="45.75" thickBot="1">
      <c r="A66" s="199">
        <v>2</v>
      </c>
      <c r="B66" s="151" t="s">
        <v>75</v>
      </c>
      <c r="C66" s="255" t="s">
        <v>166</v>
      </c>
      <c r="D66" s="34" t="s">
        <v>61</v>
      </c>
      <c r="E66" s="83">
        <f>SUM(F66:Y66)</f>
        <v>800000</v>
      </c>
      <c r="F66" s="96"/>
      <c r="G66" s="72"/>
      <c r="H66" s="76"/>
      <c r="I66" s="77"/>
      <c r="J66" s="96"/>
      <c r="K66" s="72"/>
      <c r="L66" s="76"/>
      <c r="M66" s="77"/>
      <c r="N66" s="67">
        <v>200000</v>
      </c>
      <c r="O66" s="67"/>
      <c r="P66" s="76"/>
      <c r="Q66" s="77"/>
      <c r="R66" s="149">
        <v>200000</v>
      </c>
      <c r="S66" s="72"/>
      <c r="T66" s="72"/>
      <c r="U66" s="80">
        <v>400000</v>
      </c>
      <c r="V66" s="149"/>
      <c r="W66" s="72"/>
      <c r="X66" s="72"/>
      <c r="Y66" s="80"/>
      <c r="Z66" s="288">
        <f aca="true" t="shared" si="26" ref="Z66:Z76">F66+J66+N66+R66+V66</f>
        <v>400000</v>
      </c>
      <c r="AA66" s="187">
        <f aca="true" t="shared" si="27" ref="AA66:AA76">G66+K66+O66+S66+W66</f>
        <v>0</v>
      </c>
      <c r="AB66" s="187">
        <f aca="true" t="shared" si="28" ref="AB66:AB76">H66+L66+P66+T66+X66</f>
        <v>0</v>
      </c>
      <c r="AC66" s="188">
        <f aca="true" t="shared" si="29" ref="AC66:AC76">I66+M66+Q66+U66+Y66</f>
        <v>400000</v>
      </c>
      <c r="AD66" s="122">
        <f>SUM(Z66:AC66)</f>
        <v>800000</v>
      </c>
    </row>
    <row r="67" spans="1:30" s="31" customFormat="1" ht="30.75" thickBot="1">
      <c r="A67" s="198">
        <v>3</v>
      </c>
      <c r="B67" s="151" t="s">
        <v>34</v>
      </c>
      <c r="C67" s="216" t="s">
        <v>106</v>
      </c>
      <c r="D67" s="34" t="s">
        <v>46</v>
      </c>
      <c r="E67" s="83">
        <f>SUM(F67:Y67)</f>
        <v>300000</v>
      </c>
      <c r="F67" s="96"/>
      <c r="G67" s="72"/>
      <c r="H67" s="258"/>
      <c r="I67" s="77"/>
      <c r="J67" s="67">
        <v>100000</v>
      </c>
      <c r="K67" s="72"/>
      <c r="L67" s="76"/>
      <c r="M67" s="77"/>
      <c r="N67" s="67">
        <v>100000</v>
      </c>
      <c r="O67" s="67"/>
      <c r="P67" s="76"/>
      <c r="Q67" s="77"/>
      <c r="R67" s="149"/>
      <c r="S67" s="72"/>
      <c r="T67" s="72"/>
      <c r="U67" s="80">
        <v>100000</v>
      </c>
      <c r="V67" s="149"/>
      <c r="W67" s="72"/>
      <c r="X67" s="72"/>
      <c r="Y67" s="80"/>
      <c r="Z67" s="288">
        <f t="shared" si="26"/>
        <v>200000</v>
      </c>
      <c r="AA67" s="187">
        <f t="shared" si="27"/>
        <v>0</v>
      </c>
      <c r="AB67" s="187">
        <f t="shared" si="28"/>
        <v>0</v>
      </c>
      <c r="AC67" s="188">
        <f t="shared" si="29"/>
        <v>100000</v>
      </c>
      <c r="AD67" s="122">
        <f aca="true" t="shared" si="30" ref="AD67:AD76">SUM(Z67:AC67)</f>
        <v>300000</v>
      </c>
    </row>
    <row r="68" spans="1:30" s="21" customFormat="1" ht="30.75" thickBot="1">
      <c r="A68" s="145">
        <f aca="true" t="shared" si="31" ref="A68">A67+1</f>
        <v>4</v>
      </c>
      <c r="B68" s="253" t="s">
        <v>25</v>
      </c>
      <c r="C68" s="254" t="s">
        <v>151</v>
      </c>
      <c r="D68" s="233" t="s">
        <v>47</v>
      </c>
      <c r="E68" s="161">
        <v>3000000</v>
      </c>
      <c r="F68" s="206">
        <v>50000</v>
      </c>
      <c r="G68" s="64"/>
      <c r="H68" s="64"/>
      <c r="I68" s="65"/>
      <c r="J68" s="67">
        <v>150000</v>
      </c>
      <c r="K68" s="64"/>
      <c r="L68" s="65">
        <v>500000</v>
      </c>
      <c r="M68" s="65"/>
      <c r="N68" s="67">
        <v>150000</v>
      </c>
      <c r="O68" s="67"/>
      <c r="P68" s="65">
        <v>1000000</v>
      </c>
      <c r="Q68" s="63"/>
      <c r="R68" s="70"/>
      <c r="S68" s="38"/>
      <c r="T68" s="38">
        <v>500000</v>
      </c>
      <c r="U68" s="46"/>
      <c r="V68" s="175">
        <v>300000</v>
      </c>
      <c r="W68" s="165"/>
      <c r="X68" s="174">
        <v>500000</v>
      </c>
      <c r="Y68" s="166"/>
      <c r="Z68" s="288">
        <f t="shared" si="26"/>
        <v>650000</v>
      </c>
      <c r="AA68" s="187">
        <f t="shared" si="27"/>
        <v>0</v>
      </c>
      <c r="AB68" s="187">
        <f t="shared" si="28"/>
        <v>2500000</v>
      </c>
      <c r="AC68" s="188">
        <f t="shared" si="29"/>
        <v>0</v>
      </c>
      <c r="AD68" s="169">
        <f aca="true" t="shared" si="32" ref="AD68">SUM(Z68:AC68)</f>
        <v>3150000</v>
      </c>
    </row>
    <row r="69" spans="1:35" s="31" customFormat="1" ht="30">
      <c r="A69" s="145">
        <v>5</v>
      </c>
      <c r="B69" s="211" t="s">
        <v>94</v>
      </c>
      <c r="C69" s="216" t="s">
        <v>102</v>
      </c>
      <c r="D69" s="233"/>
      <c r="E69" s="161">
        <f>SUM(F69:Y69)</f>
        <v>1350000</v>
      </c>
      <c r="F69" s="206">
        <v>50000</v>
      </c>
      <c r="G69" s="64"/>
      <c r="H69" s="64"/>
      <c r="I69" s="65"/>
      <c r="J69" s="67">
        <v>150000</v>
      </c>
      <c r="K69" s="64"/>
      <c r="L69" s="65"/>
      <c r="M69" s="65"/>
      <c r="N69" s="67">
        <v>200000</v>
      </c>
      <c r="O69" s="67"/>
      <c r="P69" s="65">
        <v>500000</v>
      </c>
      <c r="Q69" s="63"/>
      <c r="R69" s="154">
        <v>150000</v>
      </c>
      <c r="S69" s="78"/>
      <c r="T69" s="78"/>
      <c r="U69" s="77">
        <v>200000</v>
      </c>
      <c r="V69" s="154"/>
      <c r="W69" s="78"/>
      <c r="X69" s="78"/>
      <c r="Y69" s="77">
        <v>100000</v>
      </c>
      <c r="Z69" s="288">
        <f t="shared" si="26"/>
        <v>550000</v>
      </c>
      <c r="AA69" s="187">
        <f t="shared" si="27"/>
        <v>0</v>
      </c>
      <c r="AB69" s="187">
        <f t="shared" si="28"/>
        <v>500000</v>
      </c>
      <c r="AC69" s="188">
        <f t="shared" si="29"/>
        <v>300000</v>
      </c>
      <c r="AD69" s="169">
        <f aca="true" t="shared" si="33" ref="AD69">SUM(Z69:AC69)</f>
        <v>1350000</v>
      </c>
      <c r="AE69" s="21"/>
      <c r="AF69" s="21"/>
      <c r="AG69" s="21"/>
      <c r="AH69" s="21"/>
      <c r="AI69" s="21"/>
    </row>
    <row r="70" spans="1:30" s="30" customFormat="1" ht="45">
      <c r="A70" s="199">
        <v>6</v>
      </c>
      <c r="B70" s="151" t="s">
        <v>80</v>
      </c>
      <c r="C70" s="254" t="s">
        <v>152</v>
      </c>
      <c r="D70" s="34" t="s">
        <v>127</v>
      </c>
      <c r="E70" s="83">
        <v>5200000</v>
      </c>
      <c r="F70" s="61"/>
      <c r="G70" s="36"/>
      <c r="H70" s="36"/>
      <c r="I70" s="46"/>
      <c r="J70" s="67">
        <v>200000</v>
      </c>
      <c r="K70" s="72"/>
      <c r="L70" s="76"/>
      <c r="M70" s="77"/>
      <c r="N70" s="67">
        <v>200000</v>
      </c>
      <c r="O70" s="67">
        <v>1000000</v>
      </c>
      <c r="P70" s="76"/>
      <c r="Q70" s="77"/>
      <c r="R70" s="61"/>
      <c r="S70" s="36">
        <v>1000000</v>
      </c>
      <c r="T70" s="36"/>
      <c r="U70" s="46"/>
      <c r="V70" s="61"/>
      <c r="W70" s="36">
        <v>1000000</v>
      </c>
      <c r="X70" s="36"/>
      <c r="Y70" s="46"/>
      <c r="Z70" s="288">
        <f t="shared" si="26"/>
        <v>400000</v>
      </c>
      <c r="AA70" s="187">
        <f t="shared" si="27"/>
        <v>3000000</v>
      </c>
      <c r="AB70" s="187">
        <f t="shared" si="28"/>
        <v>0</v>
      </c>
      <c r="AC70" s="188">
        <f t="shared" si="29"/>
        <v>0</v>
      </c>
      <c r="AD70" s="122">
        <f t="shared" si="30"/>
        <v>3400000</v>
      </c>
    </row>
    <row r="71" spans="1:30" s="31" customFormat="1" ht="30.75" thickBot="1">
      <c r="A71" s="200">
        <v>7</v>
      </c>
      <c r="B71" s="283" t="s">
        <v>30</v>
      </c>
      <c r="C71" s="254" t="s">
        <v>167</v>
      </c>
      <c r="D71" s="34" t="s">
        <v>61</v>
      </c>
      <c r="E71" s="83">
        <f aca="true" t="shared" si="34" ref="E71:E76">SUM(F71:Y71)</f>
        <v>3580000</v>
      </c>
      <c r="F71" s="47"/>
      <c r="G71" s="52"/>
      <c r="H71" s="48"/>
      <c r="I71" s="91"/>
      <c r="J71" s="67">
        <v>180000</v>
      </c>
      <c r="K71" s="72"/>
      <c r="L71" s="76"/>
      <c r="M71" s="77"/>
      <c r="N71" s="67">
        <v>200000</v>
      </c>
      <c r="O71" s="67"/>
      <c r="P71" s="76">
        <v>1000000</v>
      </c>
      <c r="Q71" s="77"/>
      <c r="R71" s="75"/>
      <c r="S71" s="52"/>
      <c r="T71" s="52">
        <v>1000000</v>
      </c>
      <c r="U71" s="91"/>
      <c r="V71" s="75">
        <v>200000</v>
      </c>
      <c r="W71" s="52"/>
      <c r="X71" s="52">
        <v>1000000</v>
      </c>
      <c r="Y71" s="91"/>
      <c r="Z71" s="288">
        <f t="shared" si="26"/>
        <v>580000</v>
      </c>
      <c r="AA71" s="187">
        <f t="shared" si="27"/>
        <v>0</v>
      </c>
      <c r="AB71" s="187">
        <f t="shared" si="28"/>
        <v>3000000</v>
      </c>
      <c r="AC71" s="188">
        <f t="shared" si="29"/>
        <v>0</v>
      </c>
      <c r="AD71" s="122">
        <f t="shared" si="30"/>
        <v>3580000</v>
      </c>
    </row>
    <row r="72" spans="1:33" s="31" customFormat="1" ht="34.5">
      <c r="A72" s="199">
        <v>8</v>
      </c>
      <c r="B72" s="283" t="s">
        <v>39</v>
      </c>
      <c r="C72" s="216" t="s">
        <v>74</v>
      </c>
      <c r="D72" s="34" t="s">
        <v>56</v>
      </c>
      <c r="E72" s="83">
        <f t="shared" si="34"/>
        <v>1500000</v>
      </c>
      <c r="F72" s="5"/>
      <c r="G72" s="36"/>
      <c r="H72" s="6"/>
      <c r="I72" s="83">
        <v>300000</v>
      </c>
      <c r="J72" s="67"/>
      <c r="K72" s="72"/>
      <c r="L72" s="76"/>
      <c r="M72" s="77">
        <v>300000</v>
      </c>
      <c r="N72" s="67"/>
      <c r="O72" s="67"/>
      <c r="P72" s="76"/>
      <c r="Q72" s="77">
        <v>300000</v>
      </c>
      <c r="R72" s="35"/>
      <c r="S72" s="36"/>
      <c r="T72" s="36"/>
      <c r="U72" s="7">
        <v>300000</v>
      </c>
      <c r="V72" s="35"/>
      <c r="W72" s="36"/>
      <c r="X72" s="36"/>
      <c r="Y72" s="7">
        <v>300000</v>
      </c>
      <c r="Z72" s="288">
        <f t="shared" si="26"/>
        <v>0</v>
      </c>
      <c r="AA72" s="187">
        <f t="shared" si="27"/>
        <v>0</v>
      </c>
      <c r="AB72" s="187">
        <f t="shared" si="28"/>
        <v>0</v>
      </c>
      <c r="AC72" s="188">
        <f t="shared" si="29"/>
        <v>1500000</v>
      </c>
      <c r="AD72" s="122">
        <f t="shared" si="30"/>
        <v>1500000</v>
      </c>
      <c r="AE72" s="179"/>
      <c r="AF72" s="179"/>
      <c r="AG72" s="179"/>
    </row>
    <row r="73" spans="1:33" s="30" customFormat="1" ht="24" thickBot="1">
      <c r="A73" s="199">
        <v>9</v>
      </c>
      <c r="B73" s="152" t="s">
        <v>40</v>
      </c>
      <c r="C73" s="216" t="s">
        <v>74</v>
      </c>
      <c r="D73" s="34" t="s">
        <v>57</v>
      </c>
      <c r="E73" s="83">
        <f t="shared" si="34"/>
        <v>3300000</v>
      </c>
      <c r="F73" s="5"/>
      <c r="G73" s="36"/>
      <c r="H73" s="6"/>
      <c r="I73" s="7"/>
      <c r="J73" s="67"/>
      <c r="K73" s="72"/>
      <c r="L73" s="76"/>
      <c r="M73" s="77"/>
      <c r="N73" s="67"/>
      <c r="O73" s="67"/>
      <c r="P73" s="76"/>
      <c r="Q73" s="77">
        <v>1300000</v>
      </c>
      <c r="R73" s="149"/>
      <c r="S73" s="72"/>
      <c r="T73" s="72"/>
      <c r="U73" s="80">
        <v>1000000</v>
      </c>
      <c r="V73" s="149"/>
      <c r="W73" s="72"/>
      <c r="X73" s="72"/>
      <c r="Y73" s="80">
        <v>1000000</v>
      </c>
      <c r="Z73" s="288">
        <f t="shared" si="26"/>
        <v>0</v>
      </c>
      <c r="AA73" s="187">
        <f t="shared" si="27"/>
        <v>0</v>
      </c>
      <c r="AB73" s="187">
        <f t="shared" si="28"/>
        <v>0</v>
      </c>
      <c r="AC73" s="188">
        <f t="shared" si="29"/>
        <v>3300000</v>
      </c>
      <c r="AD73" s="122">
        <f t="shared" si="30"/>
        <v>3300000</v>
      </c>
      <c r="AE73" s="180"/>
      <c r="AF73" s="181"/>
      <c r="AG73" s="182"/>
    </row>
    <row r="74" spans="1:30" s="32" customFormat="1" ht="30">
      <c r="A74" s="145">
        <v>10</v>
      </c>
      <c r="B74" s="148" t="s">
        <v>26</v>
      </c>
      <c r="C74" s="216" t="s">
        <v>102</v>
      </c>
      <c r="D74" s="231" t="s">
        <v>47</v>
      </c>
      <c r="E74" s="161">
        <f t="shared" si="34"/>
        <v>490000</v>
      </c>
      <c r="F74" s="61">
        <v>40000</v>
      </c>
      <c r="G74" s="36"/>
      <c r="H74" s="36"/>
      <c r="I74" s="38"/>
      <c r="J74" s="67"/>
      <c r="K74" s="72"/>
      <c r="L74" s="72"/>
      <c r="M74" s="73"/>
      <c r="N74" s="67"/>
      <c r="O74" s="67"/>
      <c r="P74" s="73"/>
      <c r="Q74" s="80"/>
      <c r="R74" s="70">
        <v>50000</v>
      </c>
      <c r="S74" s="38"/>
      <c r="T74" s="38">
        <v>200000</v>
      </c>
      <c r="U74" s="46"/>
      <c r="V74" s="61"/>
      <c r="W74" s="36"/>
      <c r="X74" s="36">
        <v>200000</v>
      </c>
      <c r="Y74" s="46"/>
      <c r="Z74" s="288">
        <f t="shared" si="26"/>
        <v>90000</v>
      </c>
      <c r="AA74" s="187">
        <f t="shared" si="27"/>
        <v>0</v>
      </c>
      <c r="AB74" s="187">
        <f t="shared" si="28"/>
        <v>400000</v>
      </c>
      <c r="AC74" s="188">
        <f t="shared" si="29"/>
        <v>0</v>
      </c>
      <c r="AD74" s="169">
        <f aca="true" t="shared" si="35" ref="AD74">SUM(Z74:AC74)</f>
        <v>490000</v>
      </c>
    </row>
    <row r="75" spans="1:33" s="30" customFormat="1" ht="30">
      <c r="A75" s="199">
        <v>11</v>
      </c>
      <c r="B75" s="284" t="s">
        <v>168</v>
      </c>
      <c r="C75" s="216" t="s">
        <v>111</v>
      </c>
      <c r="D75" s="34"/>
      <c r="E75" s="83">
        <f t="shared" si="34"/>
        <v>640000</v>
      </c>
      <c r="F75" s="5"/>
      <c r="G75" s="36"/>
      <c r="H75" s="6"/>
      <c r="I75" s="7"/>
      <c r="J75" s="67">
        <v>20000</v>
      </c>
      <c r="K75" s="72"/>
      <c r="L75" s="65">
        <v>200000</v>
      </c>
      <c r="M75" s="77"/>
      <c r="N75" s="67">
        <v>20000</v>
      </c>
      <c r="O75" s="67"/>
      <c r="P75" s="76">
        <v>200000</v>
      </c>
      <c r="Q75" s="77"/>
      <c r="R75" s="96">
        <v>100000</v>
      </c>
      <c r="S75" s="72"/>
      <c r="T75" s="76"/>
      <c r="U75" s="77"/>
      <c r="V75" s="96">
        <v>100000</v>
      </c>
      <c r="W75" s="72"/>
      <c r="X75" s="76"/>
      <c r="Y75" s="77"/>
      <c r="Z75" s="288">
        <f>F75+J75+N75+R75+V75</f>
        <v>240000</v>
      </c>
      <c r="AA75" s="187">
        <f t="shared" si="27"/>
        <v>0</v>
      </c>
      <c r="AB75" s="187">
        <f t="shared" si="28"/>
        <v>400000</v>
      </c>
      <c r="AC75" s="188">
        <f t="shared" si="29"/>
        <v>0</v>
      </c>
      <c r="AD75" s="122">
        <f t="shared" si="30"/>
        <v>640000</v>
      </c>
      <c r="AE75" s="180"/>
      <c r="AF75" s="181"/>
      <c r="AG75" s="182"/>
    </row>
    <row r="76" spans="1:33" s="30" customFormat="1" ht="15.75">
      <c r="A76" s="199">
        <v>12</v>
      </c>
      <c r="B76" s="285" t="s">
        <v>109</v>
      </c>
      <c r="C76" s="216" t="s">
        <v>102</v>
      </c>
      <c r="D76" s="34"/>
      <c r="E76" s="83">
        <f t="shared" si="34"/>
        <v>170000</v>
      </c>
      <c r="F76" s="5">
        <v>30000</v>
      </c>
      <c r="G76" s="36"/>
      <c r="H76" s="6"/>
      <c r="I76" s="7"/>
      <c r="J76" s="67">
        <v>30000</v>
      </c>
      <c r="K76" s="72"/>
      <c r="L76" s="76"/>
      <c r="M76" s="77"/>
      <c r="N76" s="67">
        <v>30000</v>
      </c>
      <c r="O76" s="67"/>
      <c r="P76" s="76"/>
      <c r="Q76" s="77"/>
      <c r="R76" s="96">
        <v>30000</v>
      </c>
      <c r="S76" s="72"/>
      <c r="T76" s="76"/>
      <c r="U76" s="77"/>
      <c r="V76" s="96">
        <v>50000</v>
      </c>
      <c r="W76" s="72"/>
      <c r="X76" s="76"/>
      <c r="Y76" s="77"/>
      <c r="Z76" s="288">
        <f t="shared" si="26"/>
        <v>170000</v>
      </c>
      <c r="AA76" s="187">
        <f t="shared" si="27"/>
        <v>0</v>
      </c>
      <c r="AB76" s="187">
        <f t="shared" si="28"/>
        <v>0</v>
      </c>
      <c r="AC76" s="188">
        <f t="shared" si="29"/>
        <v>0</v>
      </c>
      <c r="AD76" s="122">
        <f t="shared" si="30"/>
        <v>170000</v>
      </c>
      <c r="AE76" s="180"/>
      <c r="AF76" s="181"/>
      <c r="AG76" s="182"/>
    </row>
    <row r="77" spans="5:38" ht="15.75" thickBot="1">
      <c r="E77" s="83">
        <f>SUM(E65:E76)</f>
        <v>21259000</v>
      </c>
      <c r="F77" s="83">
        <f aca="true" t="shared" si="36" ref="F77:I77">SUM(F65:F76)</f>
        <v>249000</v>
      </c>
      <c r="G77" s="83">
        <f t="shared" si="36"/>
        <v>0</v>
      </c>
      <c r="H77" s="83">
        <f t="shared" si="36"/>
        <v>500000</v>
      </c>
      <c r="I77" s="83">
        <f t="shared" si="36"/>
        <v>300000</v>
      </c>
      <c r="J77" s="83">
        <f aca="true" t="shared" si="37" ref="J77">SUM(J65:J76)</f>
        <v>830000</v>
      </c>
      <c r="K77" s="83">
        <f aca="true" t="shared" si="38" ref="K77">SUM(K65:K76)</f>
        <v>0</v>
      </c>
      <c r="L77" s="83">
        <f aca="true" t="shared" si="39" ref="L77">SUM(L65:L76)</f>
        <v>800000</v>
      </c>
      <c r="M77" s="83">
        <f aca="true" t="shared" si="40" ref="M77">SUM(M65:M76)</f>
        <v>300000</v>
      </c>
      <c r="N77" s="83">
        <f aca="true" t="shared" si="41" ref="N77">SUM(N65:N76)</f>
        <v>1150000</v>
      </c>
      <c r="O77" s="83">
        <f aca="true" t="shared" si="42" ref="O77">SUM(O65:O76)</f>
        <v>1000000</v>
      </c>
      <c r="P77" s="83">
        <f aca="true" t="shared" si="43" ref="P77">SUM(P65:P76)</f>
        <v>2700000</v>
      </c>
      <c r="Q77" s="83">
        <f aca="true" t="shared" si="44" ref="Q77">SUM(Q65:Q76)</f>
        <v>1650000</v>
      </c>
      <c r="R77" s="83">
        <f aca="true" t="shared" si="45" ref="R77">SUM(R65:R76)</f>
        <v>580000</v>
      </c>
      <c r="S77" s="83">
        <f aca="true" t="shared" si="46" ref="S77">SUM(S65:S76)</f>
        <v>1000000</v>
      </c>
      <c r="T77" s="83">
        <f aca="true" t="shared" si="47" ref="T77">SUM(T65:T76)</f>
        <v>1700000</v>
      </c>
      <c r="U77" s="83">
        <f aca="true" t="shared" si="48" ref="U77">SUM(U65:U76)</f>
        <v>2050000</v>
      </c>
      <c r="V77" s="83">
        <f aca="true" t="shared" si="49" ref="V77">SUM(V65:V76)</f>
        <v>650000</v>
      </c>
      <c r="W77" s="83">
        <f aca="true" t="shared" si="50" ref="W77">SUM(W65:W76)</f>
        <v>1000000</v>
      </c>
      <c r="X77" s="83">
        <f aca="true" t="shared" si="51" ref="X77">SUM(X65:X76)</f>
        <v>1700000</v>
      </c>
      <c r="Y77" s="83">
        <f aca="true" t="shared" si="52" ref="Y77">SUM(Y65:Y76)</f>
        <v>1450000</v>
      </c>
      <c r="Z77" s="83">
        <f aca="true" t="shared" si="53" ref="Z77">SUM(Z65:Z76)</f>
        <v>3459000</v>
      </c>
      <c r="AA77" s="83">
        <f aca="true" t="shared" si="54" ref="AA77">SUM(AA65:AA76)</f>
        <v>3000000</v>
      </c>
      <c r="AB77" s="83">
        <f aca="true" t="shared" si="55" ref="AB77:AC77">SUM(AB65:AB76)</f>
        <v>7400000</v>
      </c>
      <c r="AC77" s="83">
        <f t="shared" si="55"/>
        <v>5750000</v>
      </c>
      <c r="AD77" s="373">
        <f>SUM(AD65:AD76)</f>
        <v>19609000</v>
      </c>
      <c r="AE77" s="183"/>
      <c r="AF77" s="183"/>
      <c r="AG77" s="183"/>
      <c r="AH77"/>
      <c r="AI77"/>
      <c r="AJ77"/>
      <c r="AK77"/>
      <c r="AL77"/>
    </row>
    <row r="78" spans="6:38" ht="15.75" thickBot="1">
      <c r="F78" s="402">
        <f>F77+G77+H77+I77</f>
        <v>1049000</v>
      </c>
      <c r="G78" s="403"/>
      <c r="H78" s="403"/>
      <c r="I78" s="404"/>
      <c r="J78" s="402">
        <f>J77+K77+L77+M77</f>
        <v>1930000</v>
      </c>
      <c r="K78" s="403"/>
      <c r="L78" s="403"/>
      <c r="M78" s="404"/>
      <c r="N78" s="426">
        <f>N77+O77+P77+Q77</f>
        <v>6500000</v>
      </c>
      <c r="O78" s="427"/>
      <c r="P78" s="427"/>
      <c r="Q78" s="428"/>
      <c r="R78" s="426">
        <f>R77+S77+T77+U77</f>
        <v>5330000</v>
      </c>
      <c r="S78" s="427"/>
      <c r="T78" s="427"/>
      <c r="U78" s="428"/>
      <c r="V78" s="458">
        <f>SUM(V77:Y77)</f>
        <v>4800000</v>
      </c>
      <c r="W78" s="459"/>
      <c r="X78" s="459"/>
      <c r="Y78" s="460"/>
      <c r="Z78" s="445">
        <f>Z77+AA77+AB77+AC77</f>
        <v>19609000</v>
      </c>
      <c r="AA78" s="446"/>
      <c r="AB78" s="446"/>
      <c r="AC78" s="447"/>
      <c r="AD78" s="86"/>
      <c r="AE78" s="184"/>
      <c r="AF78" s="183"/>
      <c r="AG78" s="183"/>
      <c r="AH78"/>
      <c r="AI78"/>
      <c r="AJ78"/>
      <c r="AK78"/>
      <c r="AL78"/>
    </row>
    <row r="79" spans="18:25" ht="15">
      <c r="R79" s="61"/>
      <c r="S79" s="36"/>
      <c r="T79" s="36"/>
      <c r="U79" s="46"/>
      <c r="V79" s="252"/>
      <c r="W79" s="252"/>
      <c r="X79" s="252"/>
      <c r="Y79" s="252"/>
    </row>
    <row r="80" spans="18:25" ht="15.75" thickBot="1">
      <c r="R80" s="75"/>
      <c r="S80" s="52"/>
      <c r="T80" s="52"/>
      <c r="U80" s="91"/>
      <c r="V80" s="252"/>
      <c r="W80" s="252"/>
      <c r="X80" s="252"/>
      <c r="Y80" s="252"/>
    </row>
    <row r="81" spans="1:38" ht="27" thickBot="1">
      <c r="A81" s="380" t="s">
        <v>69</v>
      </c>
      <c r="B81" s="381"/>
      <c r="C81" s="381"/>
      <c r="D81" s="381"/>
      <c r="E81" s="381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134" t="s">
        <v>9</v>
      </c>
      <c r="AI81" s="135"/>
      <c r="AJ81" s="135"/>
      <c r="AK81" s="135"/>
      <c r="AL81" s="136"/>
    </row>
    <row r="82" spans="1:38" ht="30.75" thickBot="1">
      <c r="A82" s="197" t="s">
        <v>3</v>
      </c>
      <c r="B82" s="92" t="s">
        <v>4</v>
      </c>
      <c r="C82" s="93" t="s">
        <v>5</v>
      </c>
      <c r="D82" s="94" t="s">
        <v>42</v>
      </c>
      <c r="E82" s="95" t="s">
        <v>6</v>
      </c>
      <c r="F82" s="393" t="s">
        <v>7</v>
      </c>
      <c r="G82" s="394"/>
      <c r="H82" s="394"/>
      <c r="I82" s="395"/>
      <c r="J82" s="420" t="s">
        <v>8</v>
      </c>
      <c r="K82" s="394"/>
      <c r="L82" s="394"/>
      <c r="M82" s="425"/>
      <c r="N82" s="396">
        <v>2023</v>
      </c>
      <c r="O82" s="397"/>
      <c r="P82" s="397"/>
      <c r="Q82" s="398"/>
      <c r="R82" s="396">
        <v>2024</v>
      </c>
      <c r="S82" s="397"/>
      <c r="T82" s="397"/>
      <c r="U82" s="398"/>
      <c r="V82" s="396">
        <v>2025</v>
      </c>
      <c r="W82" s="397"/>
      <c r="X82" s="397"/>
      <c r="Y82" s="398"/>
      <c r="Z82" s="393" t="s">
        <v>170</v>
      </c>
      <c r="AA82" s="394"/>
      <c r="AB82" s="394"/>
      <c r="AC82" s="395"/>
      <c r="AD82" s="137"/>
      <c r="AE82"/>
      <c r="AF82"/>
      <c r="AG82"/>
      <c r="AH82"/>
      <c r="AI82"/>
      <c r="AJ82"/>
      <c r="AK82"/>
      <c r="AL82"/>
    </row>
    <row r="83" spans="1:38" ht="15.75" thickBot="1">
      <c r="A83" s="429"/>
      <c r="B83" s="430"/>
      <c r="C83" s="430"/>
      <c r="D83" s="430"/>
      <c r="E83" s="430"/>
      <c r="F83" s="119" t="s">
        <v>10</v>
      </c>
      <c r="G83" s="120" t="s">
        <v>11</v>
      </c>
      <c r="H83" s="16" t="s">
        <v>12</v>
      </c>
      <c r="I83" s="17" t="s">
        <v>0</v>
      </c>
      <c r="J83" s="150" t="s">
        <v>10</v>
      </c>
      <c r="K83" s="114" t="s">
        <v>11</v>
      </c>
      <c r="L83" s="11" t="s">
        <v>12</v>
      </c>
      <c r="M83" s="18" t="s">
        <v>0</v>
      </c>
      <c r="N83" s="29" t="s">
        <v>10</v>
      </c>
      <c r="O83" s="114" t="s">
        <v>11</v>
      </c>
      <c r="P83" s="11" t="s">
        <v>12</v>
      </c>
      <c r="Q83" s="12" t="s">
        <v>0</v>
      </c>
      <c r="R83" s="29" t="s">
        <v>10</v>
      </c>
      <c r="S83" s="114" t="s">
        <v>11</v>
      </c>
      <c r="T83" s="11" t="s">
        <v>12</v>
      </c>
      <c r="U83" s="12" t="s">
        <v>0</v>
      </c>
      <c r="V83" s="29" t="s">
        <v>10</v>
      </c>
      <c r="W83" s="114" t="s">
        <v>11</v>
      </c>
      <c r="X83" s="11" t="s">
        <v>12</v>
      </c>
      <c r="Y83" s="12" t="s">
        <v>0</v>
      </c>
      <c r="Z83" s="118" t="s">
        <v>10</v>
      </c>
      <c r="AA83" s="115" t="s">
        <v>11</v>
      </c>
      <c r="AB83" s="116" t="s">
        <v>12</v>
      </c>
      <c r="AC83" s="116" t="s">
        <v>0</v>
      </c>
      <c r="AD83" s="117" t="s">
        <v>13</v>
      </c>
      <c r="AE83"/>
      <c r="AF83"/>
      <c r="AG83"/>
      <c r="AH83"/>
      <c r="AI83"/>
      <c r="AJ83"/>
      <c r="AK83"/>
      <c r="AL83"/>
    </row>
    <row r="84" spans="1:30" s="31" customFormat="1" ht="57.75" customHeight="1">
      <c r="A84" s="145">
        <f>A83+1</f>
        <v>1</v>
      </c>
      <c r="B84" s="286" t="s">
        <v>77</v>
      </c>
      <c r="C84" s="221" t="s">
        <v>114</v>
      </c>
      <c r="D84" s="238" t="s">
        <v>60</v>
      </c>
      <c r="E84" s="83">
        <f aca="true" t="shared" si="56" ref="E84:E89">SUM(F84:Y84)</f>
        <v>422000</v>
      </c>
      <c r="F84" s="289">
        <v>136000</v>
      </c>
      <c r="G84" s="59"/>
      <c r="H84" s="59"/>
      <c r="I84" s="290">
        <v>26000</v>
      </c>
      <c r="J84" s="289">
        <v>20000</v>
      </c>
      <c r="K84" s="59"/>
      <c r="L84" s="294"/>
      <c r="M84" s="290">
        <v>50000</v>
      </c>
      <c r="N84" s="79">
        <v>20000</v>
      </c>
      <c r="O84" s="76"/>
      <c r="P84" s="72"/>
      <c r="Q84" s="80">
        <v>50000</v>
      </c>
      <c r="R84" s="288">
        <v>20000</v>
      </c>
      <c r="S84" s="72"/>
      <c r="T84" s="72"/>
      <c r="U84" s="80">
        <v>50000</v>
      </c>
      <c r="V84" s="149"/>
      <c r="W84" s="72"/>
      <c r="X84" s="72">
        <v>50000</v>
      </c>
      <c r="Y84" s="80"/>
      <c r="Z84" s="125">
        <f>F84+J84+N84+R84+V84</f>
        <v>196000</v>
      </c>
      <c r="AA84" s="121">
        <f>W84+S84+O84+K84+G84</f>
        <v>0</v>
      </c>
      <c r="AB84" s="121">
        <f>X84+T84+P84+L84+H84</f>
        <v>50000</v>
      </c>
      <c r="AC84" s="121">
        <f>Y84+U84+Q84+M84+I84</f>
        <v>176000</v>
      </c>
      <c r="AD84" s="121">
        <f>SUM(Z84:AC84)</f>
        <v>422000</v>
      </c>
    </row>
    <row r="85" spans="1:30" s="31" customFormat="1" ht="30.75" thickBot="1">
      <c r="A85" s="201">
        <v>2</v>
      </c>
      <c r="B85" s="220" t="s">
        <v>112</v>
      </c>
      <c r="C85" s="221" t="s">
        <v>115</v>
      </c>
      <c r="D85" s="238" t="s">
        <v>49</v>
      </c>
      <c r="E85" s="83">
        <f t="shared" si="56"/>
        <v>600000</v>
      </c>
      <c r="F85" s="5"/>
      <c r="G85" s="6"/>
      <c r="H85" s="6"/>
      <c r="I85" s="7"/>
      <c r="J85" s="271"/>
      <c r="K85" s="48"/>
      <c r="L85" s="38"/>
      <c r="M85" s="50"/>
      <c r="N85" s="66"/>
      <c r="O85" s="48"/>
      <c r="P85" s="38">
        <v>200000</v>
      </c>
      <c r="Q85" s="50"/>
      <c r="R85" s="149"/>
      <c r="S85" s="72"/>
      <c r="T85" s="72">
        <v>200000</v>
      </c>
      <c r="U85" s="80"/>
      <c r="V85" s="149"/>
      <c r="W85" s="72"/>
      <c r="X85" s="72">
        <v>200000</v>
      </c>
      <c r="Y85" s="80"/>
      <c r="Z85" s="125">
        <f aca="true" t="shared" si="57" ref="Z85:Z89">F85+J85+N85+R85+V85</f>
        <v>0</v>
      </c>
      <c r="AA85" s="121">
        <f aca="true" t="shared" si="58" ref="AA85:AA89">W85+S85+O85+K85+G85</f>
        <v>0</v>
      </c>
      <c r="AB85" s="121">
        <f aca="true" t="shared" si="59" ref="AB85:AB89">X85+T85+P85+L85+H85</f>
        <v>600000</v>
      </c>
      <c r="AC85" s="121">
        <f aca="true" t="shared" si="60" ref="AC85:AC89">Y85+U85+Q85+M85+I85</f>
        <v>0</v>
      </c>
      <c r="AD85" s="121">
        <f aca="true" t="shared" si="61" ref="AD85:AD89">SUM(Z85:AC85)</f>
        <v>600000</v>
      </c>
    </row>
    <row r="86" spans="1:30" s="31" customFormat="1" ht="23.25">
      <c r="A86" s="146">
        <v>3</v>
      </c>
      <c r="B86" s="33" t="s">
        <v>32</v>
      </c>
      <c r="C86" s="221" t="s">
        <v>102</v>
      </c>
      <c r="D86" s="238" t="s">
        <v>48</v>
      </c>
      <c r="E86" s="83">
        <f t="shared" si="56"/>
        <v>200000</v>
      </c>
      <c r="F86" s="5"/>
      <c r="G86" s="36"/>
      <c r="H86" s="36"/>
      <c r="I86" s="7"/>
      <c r="J86" s="271">
        <v>50000</v>
      </c>
      <c r="K86" s="36"/>
      <c r="L86" s="38"/>
      <c r="M86" s="7"/>
      <c r="N86" s="79">
        <v>50000</v>
      </c>
      <c r="O86" s="36"/>
      <c r="P86" s="38"/>
      <c r="Q86" s="7"/>
      <c r="R86" s="61">
        <v>50000</v>
      </c>
      <c r="S86" s="36"/>
      <c r="T86" s="36"/>
      <c r="U86" s="46"/>
      <c r="V86" s="61">
        <v>50000</v>
      </c>
      <c r="W86" s="36"/>
      <c r="X86" s="36"/>
      <c r="Y86" s="46"/>
      <c r="Z86" s="125">
        <f t="shared" si="57"/>
        <v>200000</v>
      </c>
      <c r="AA86" s="121">
        <f t="shared" si="58"/>
        <v>0</v>
      </c>
      <c r="AB86" s="121">
        <f t="shared" si="59"/>
        <v>0</v>
      </c>
      <c r="AC86" s="121">
        <f t="shared" si="60"/>
        <v>0</v>
      </c>
      <c r="AD86" s="121">
        <f t="shared" si="61"/>
        <v>200000</v>
      </c>
    </row>
    <row r="87" spans="1:30" s="31" customFormat="1" ht="45">
      <c r="A87" s="196">
        <v>4</v>
      </c>
      <c r="B87" s="159" t="s">
        <v>33</v>
      </c>
      <c r="C87" s="221" t="s">
        <v>116</v>
      </c>
      <c r="D87" s="238" t="s">
        <v>50</v>
      </c>
      <c r="E87" s="83">
        <f t="shared" si="56"/>
        <v>11550000</v>
      </c>
      <c r="F87" s="271">
        <v>1500000</v>
      </c>
      <c r="G87" s="6"/>
      <c r="H87" s="38">
        <v>5000000</v>
      </c>
      <c r="I87" s="7"/>
      <c r="J87" s="271">
        <v>50000</v>
      </c>
      <c r="K87" s="6"/>
      <c r="L87" s="38">
        <v>5000000</v>
      </c>
      <c r="M87" s="7"/>
      <c r="N87" s="79"/>
      <c r="O87" s="48"/>
      <c r="P87" s="66"/>
      <c r="Q87" s="50"/>
      <c r="R87" s="75"/>
      <c r="S87" s="52"/>
      <c r="T87" s="52"/>
      <c r="U87" s="91"/>
      <c r="V87" s="75"/>
      <c r="W87" s="52"/>
      <c r="X87" s="52"/>
      <c r="Y87" s="91"/>
      <c r="Z87" s="125">
        <f t="shared" si="57"/>
        <v>1550000</v>
      </c>
      <c r="AA87" s="121">
        <f t="shared" si="58"/>
        <v>0</v>
      </c>
      <c r="AB87" s="121">
        <f t="shared" si="59"/>
        <v>10000000</v>
      </c>
      <c r="AC87" s="121">
        <f t="shared" si="60"/>
        <v>0</v>
      </c>
      <c r="AD87" s="121">
        <f t="shared" si="61"/>
        <v>11550000</v>
      </c>
    </row>
    <row r="88" spans="1:30" s="31" customFormat="1" ht="30">
      <c r="A88" s="202">
        <v>5</v>
      </c>
      <c r="B88" s="211" t="s">
        <v>113</v>
      </c>
      <c r="C88" s="221" t="s">
        <v>110</v>
      </c>
      <c r="D88" s="238"/>
      <c r="E88" s="83">
        <f t="shared" si="56"/>
        <v>750000</v>
      </c>
      <c r="F88" s="35"/>
      <c r="G88" s="6"/>
      <c r="H88" s="38">
        <v>200000</v>
      </c>
      <c r="I88" s="7"/>
      <c r="J88" s="271"/>
      <c r="K88" s="36"/>
      <c r="L88" s="38">
        <v>300000</v>
      </c>
      <c r="M88" s="7"/>
      <c r="N88" s="79">
        <v>100000</v>
      </c>
      <c r="O88" s="48"/>
      <c r="P88" s="66"/>
      <c r="Q88" s="49"/>
      <c r="R88" s="287">
        <v>100000</v>
      </c>
      <c r="S88" s="52"/>
      <c r="T88" s="51"/>
      <c r="U88" s="91"/>
      <c r="V88" s="287">
        <v>50000</v>
      </c>
      <c r="W88" s="52"/>
      <c r="X88" s="51"/>
      <c r="Y88" s="91"/>
      <c r="Z88" s="125">
        <f t="shared" si="57"/>
        <v>250000</v>
      </c>
      <c r="AA88" s="121">
        <f t="shared" si="58"/>
        <v>0</v>
      </c>
      <c r="AB88" s="121">
        <f t="shared" si="59"/>
        <v>500000</v>
      </c>
      <c r="AC88" s="121">
        <f t="shared" si="60"/>
        <v>0</v>
      </c>
      <c r="AD88" s="121">
        <f t="shared" si="61"/>
        <v>750000</v>
      </c>
    </row>
    <row r="89" spans="1:30" s="133" customFormat="1" ht="30">
      <c r="A89" s="193">
        <v>6</v>
      </c>
      <c r="B89" s="253" t="s">
        <v>142</v>
      </c>
      <c r="C89" s="221" t="s">
        <v>110</v>
      </c>
      <c r="D89" s="238"/>
      <c r="E89" s="83">
        <f t="shared" si="56"/>
        <v>915000</v>
      </c>
      <c r="F89" s="271">
        <v>45000</v>
      </c>
      <c r="G89" s="6"/>
      <c r="H89" s="6"/>
      <c r="I89" s="7"/>
      <c r="J89" s="271">
        <v>20000</v>
      </c>
      <c r="K89" s="6"/>
      <c r="L89" s="38">
        <v>50000</v>
      </c>
      <c r="M89" s="7"/>
      <c r="N89" s="79">
        <v>100000</v>
      </c>
      <c r="O89" s="6"/>
      <c r="P89" s="6"/>
      <c r="Q89" s="6"/>
      <c r="R89" s="6">
        <v>100000</v>
      </c>
      <c r="S89" s="6"/>
      <c r="T89" s="6"/>
      <c r="U89" s="6">
        <v>200000</v>
      </c>
      <c r="V89" s="6">
        <v>100000</v>
      </c>
      <c r="W89" s="6"/>
      <c r="X89" s="6"/>
      <c r="Y89" s="6">
        <v>300000</v>
      </c>
      <c r="Z89" s="125">
        <f t="shared" si="57"/>
        <v>365000</v>
      </c>
      <c r="AA89" s="121">
        <f t="shared" si="58"/>
        <v>0</v>
      </c>
      <c r="AB89" s="121">
        <f t="shared" si="59"/>
        <v>50000</v>
      </c>
      <c r="AC89" s="121">
        <f t="shared" si="60"/>
        <v>500000</v>
      </c>
      <c r="AD89" s="121">
        <f t="shared" si="61"/>
        <v>915000</v>
      </c>
    </row>
    <row r="90" spans="5:38" ht="15.75" thickBot="1">
      <c r="E90" s="83">
        <f aca="true" t="shared" si="62" ref="E90:U90">SUM(E84:E89)</f>
        <v>14437000</v>
      </c>
      <c r="F90" s="291">
        <f t="shared" si="62"/>
        <v>1681000</v>
      </c>
      <c r="G90" s="292">
        <f t="shared" si="62"/>
        <v>0</v>
      </c>
      <c r="H90" s="292">
        <f t="shared" si="62"/>
        <v>5200000</v>
      </c>
      <c r="I90" s="293">
        <f t="shared" si="62"/>
        <v>26000</v>
      </c>
      <c r="J90" s="98">
        <f t="shared" si="62"/>
        <v>140000</v>
      </c>
      <c r="K90" s="81">
        <f t="shared" si="62"/>
        <v>0</v>
      </c>
      <c r="L90" s="81">
        <f t="shared" si="62"/>
        <v>5350000</v>
      </c>
      <c r="M90" s="295">
        <f t="shared" si="62"/>
        <v>50000</v>
      </c>
      <c r="N90" s="79">
        <f t="shared" si="62"/>
        <v>270000</v>
      </c>
      <c r="O90" s="81">
        <f t="shared" si="62"/>
        <v>0</v>
      </c>
      <c r="P90" s="81">
        <f t="shared" si="62"/>
        <v>200000</v>
      </c>
      <c r="Q90" s="81">
        <f t="shared" si="62"/>
        <v>50000</v>
      </c>
      <c r="R90" s="81">
        <f t="shared" si="62"/>
        <v>270000</v>
      </c>
      <c r="S90" s="81">
        <f t="shared" si="62"/>
        <v>0</v>
      </c>
      <c r="T90" s="81">
        <f t="shared" si="62"/>
        <v>200000</v>
      </c>
      <c r="U90" s="81">
        <f t="shared" si="62"/>
        <v>250000</v>
      </c>
      <c r="V90" s="81">
        <f aca="true" t="shared" si="63" ref="V90:Y90">SUM(V84:V89)</f>
        <v>200000</v>
      </c>
      <c r="W90" s="81">
        <f t="shared" si="63"/>
        <v>0</v>
      </c>
      <c r="X90" s="81">
        <f t="shared" si="63"/>
        <v>250000</v>
      </c>
      <c r="Y90" s="81">
        <f t="shared" si="63"/>
        <v>300000</v>
      </c>
      <c r="Z90" s="125">
        <f>SUM(Z84:Z89)</f>
        <v>2561000</v>
      </c>
      <c r="AA90" s="125">
        <f>SUM(AA84:AA89)</f>
        <v>0</v>
      </c>
      <c r="AB90" s="125">
        <f>SUM(AB84:AB89)</f>
        <v>11200000</v>
      </c>
      <c r="AC90" s="125">
        <f>SUM(AC84:AC89)</f>
        <v>676000</v>
      </c>
      <c r="AD90" s="374">
        <f>SUM(AD84:AD89)</f>
        <v>14437000</v>
      </c>
      <c r="AE90"/>
      <c r="AF90"/>
      <c r="AG90"/>
      <c r="AH90"/>
      <c r="AI90"/>
      <c r="AJ90"/>
      <c r="AK90"/>
      <c r="AL90"/>
    </row>
    <row r="91" spans="6:38" ht="15.75" thickBot="1">
      <c r="F91" s="402">
        <f>F90+G90+H90+I90</f>
        <v>6907000</v>
      </c>
      <c r="G91" s="403"/>
      <c r="H91" s="403"/>
      <c r="I91" s="404"/>
      <c r="J91" s="402">
        <f>J90+K90+L90+M90</f>
        <v>5540000</v>
      </c>
      <c r="K91" s="403"/>
      <c r="L91" s="403"/>
      <c r="M91" s="403"/>
      <c r="N91" s="426">
        <f>N90+O90+P90+Q90</f>
        <v>520000</v>
      </c>
      <c r="O91" s="427"/>
      <c r="P91" s="427"/>
      <c r="Q91" s="428"/>
      <c r="R91" s="426">
        <f>R90+S90+T90+U90</f>
        <v>720000</v>
      </c>
      <c r="S91" s="427"/>
      <c r="T91" s="427"/>
      <c r="U91" s="428"/>
      <c r="V91" s="426">
        <f>V90+W90+X90+Y90</f>
        <v>750000</v>
      </c>
      <c r="W91" s="427"/>
      <c r="X91" s="427"/>
      <c r="Y91" s="428"/>
      <c r="Z91" s="388">
        <f>Z90+AA90+AB90+AC90</f>
        <v>14437000</v>
      </c>
      <c r="AA91" s="388"/>
      <c r="AB91" s="388"/>
      <c r="AC91" s="389"/>
      <c r="AD91" s="86"/>
      <c r="AE91"/>
      <c r="AF91"/>
      <c r="AG91"/>
      <c r="AH91"/>
      <c r="AI91"/>
      <c r="AJ91"/>
      <c r="AK91"/>
      <c r="AL91"/>
    </row>
    <row r="94" ht="15.75" thickBot="1"/>
    <row r="95" spans="1:38" ht="27" thickBot="1">
      <c r="A95" s="380" t="s">
        <v>70</v>
      </c>
      <c r="B95" s="381"/>
      <c r="C95" s="381"/>
      <c r="D95" s="381"/>
      <c r="E95" s="381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134" t="s">
        <v>9</v>
      </c>
      <c r="AI95" s="135"/>
      <c r="AJ95" s="135"/>
      <c r="AK95" s="135"/>
      <c r="AL95" s="136"/>
    </row>
    <row r="96" spans="1:38" ht="30.75" thickBot="1">
      <c r="A96" s="197" t="s">
        <v>3</v>
      </c>
      <c r="B96" s="92" t="s">
        <v>4</v>
      </c>
      <c r="C96" s="93" t="s">
        <v>5</v>
      </c>
      <c r="D96" s="94" t="s">
        <v>42</v>
      </c>
      <c r="E96" s="95" t="s">
        <v>6</v>
      </c>
      <c r="F96" s="383" t="s">
        <v>7</v>
      </c>
      <c r="G96" s="384"/>
      <c r="H96" s="384"/>
      <c r="I96" s="385"/>
      <c r="J96" s="383" t="s">
        <v>8</v>
      </c>
      <c r="K96" s="384"/>
      <c r="L96" s="384"/>
      <c r="M96" s="386"/>
      <c r="N96" s="405">
        <v>2023</v>
      </c>
      <c r="O96" s="406"/>
      <c r="P96" s="406"/>
      <c r="Q96" s="407"/>
      <c r="R96" s="396">
        <v>2024</v>
      </c>
      <c r="S96" s="397"/>
      <c r="T96" s="397"/>
      <c r="U96" s="398"/>
      <c r="V96" s="396">
        <v>2025</v>
      </c>
      <c r="W96" s="397"/>
      <c r="X96" s="397"/>
      <c r="Y96" s="398"/>
      <c r="Z96" s="393" t="s">
        <v>170</v>
      </c>
      <c r="AA96" s="394"/>
      <c r="AB96" s="394"/>
      <c r="AC96" s="395"/>
      <c r="AD96" s="137"/>
      <c r="AE96"/>
      <c r="AF96"/>
      <c r="AG96"/>
      <c r="AH96"/>
      <c r="AI96"/>
      <c r="AJ96"/>
      <c r="AK96"/>
      <c r="AL96"/>
    </row>
    <row r="97" spans="1:38" ht="15.75" thickBot="1">
      <c r="A97" s="390"/>
      <c r="B97" s="391"/>
      <c r="C97" s="391"/>
      <c r="D97" s="391"/>
      <c r="E97" s="392"/>
      <c r="F97" s="29" t="s">
        <v>10</v>
      </c>
      <c r="G97" s="114" t="s">
        <v>11</v>
      </c>
      <c r="H97" s="11" t="s">
        <v>12</v>
      </c>
      <c r="I97" s="18" t="s">
        <v>0</v>
      </c>
      <c r="J97" s="29" t="s">
        <v>10</v>
      </c>
      <c r="K97" s="114" t="s">
        <v>11</v>
      </c>
      <c r="L97" s="11" t="s">
        <v>12</v>
      </c>
      <c r="M97" s="12" t="s">
        <v>0</v>
      </c>
      <c r="N97" s="29" t="s">
        <v>10</v>
      </c>
      <c r="O97" s="114" t="s">
        <v>11</v>
      </c>
      <c r="P97" s="11" t="s">
        <v>12</v>
      </c>
      <c r="Q97" s="12" t="s">
        <v>0</v>
      </c>
      <c r="R97" s="29" t="s">
        <v>10</v>
      </c>
      <c r="S97" s="114" t="s">
        <v>11</v>
      </c>
      <c r="T97" s="11" t="s">
        <v>12</v>
      </c>
      <c r="U97" s="12" t="s">
        <v>0</v>
      </c>
      <c r="V97" s="29" t="s">
        <v>10</v>
      </c>
      <c r="W97" s="114" t="s">
        <v>11</v>
      </c>
      <c r="X97" s="11" t="s">
        <v>12</v>
      </c>
      <c r="Y97" s="12" t="s">
        <v>0</v>
      </c>
      <c r="Z97" s="118" t="s">
        <v>10</v>
      </c>
      <c r="AA97" s="115" t="s">
        <v>11</v>
      </c>
      <c r="AB97" s="116" t="s">
        <v>12</v>
      </c>
      <c r="AC97" s="116" t="s">
        <v>0</v>
      </c>
      <c r="AD97" s="117" t="s">
        <v>13</v>
      </c>
      <c r="AE97"/>
      <c r="AF97"/>
      <c r="AG97"/>
      <c r="AH97"/>
      <c r="AI97"/>
      <c r="AJ97"/>
      <c r="AK97"/>
      <c r="AL97"/>
    </row>
    <row r="98" spans="1:30" s="31" customFormat="1" ht="48.75" customHeight="1" thickBot="1">
      <c r="A98" s="145">
        <v>1</v>
      </c>
      <c r="B98" s="131" t="s">
        <v>76</v>
      </c>
      <c r="C98" s="217" t="s">
        <v>117</v>
      </c>
      <c r="D98" s="90" t="s">
        <v>50</v>
      </c>
      <c r="E98" s="74">
        <f>SUM(F98:Y98)</f>
        <v>240000</v>
      </c>
      <c r="F98" s="70">
        <v>20000</v>
      </c>
      <c r="G98" s="60"/>
      <c r="H98" s="297"/>
      <c r="I98" s="298"/>
      <c r="J98" s="70">
        <v>20000</v>
      </c>
      <c r="K98" s="38"/>
      <c r="L98" s="38">
        <v>30000</v>
      </c>
      <c r="M98" s="38"/>
      <c r="N98" s="70">
        <v>20000</v>
      </c>
      <c r="O98" s="38"/>
      <c r="P98" s="38">
        <v>30000</v>
      </c>
      <c r="Q98" s="38"/>
      <c r="R98" s="288">
        <v>20000</v>
      </c>
      <c r="S98" s="72"/>
      <c r="T98" s="72"/>
      <c r="U98" s="80">
        <v>50000</v>
      </c>
      <c r="V98" s="288">
        <v>50000</v>
      </c>
      <c r="W98" s="72"/>
      <c r="X98" s="72"/>
      <c r="Y98" s="80"/>
      <c r="Z98" s="125">
        <f aca="true" t="shared" si="64" ref="Z98:Z101">F98+J98+N98+R98+V98</f>
        <v>130000</v>
      </c>
      <c r="AA98" s="121">
        <f aca="true" t="shared" si="65" ref="AA98:AA101">W98+S98+O98+K98+G98</f>
        <v>0</v>
      </c>
      <c r="AB98" s="121">
        <f>X98+T98+P98+L98+H98</f>
        <v>60000</v>
      </c>
      <c r="AC98" s="121">
        <f>Y98+U98+Q98+M98+I98</f>
        <v>50000</v>
      </c>
      <c r="AD98" s="104">
        <f>Z98+AA98+AB98+AC98</f>
        <v>240000</v>
      </c>
    </row>
    <row r="99" spans="1:30" s="31" customFormat="1" ht="48.75" customHeight="1" thickBot="1">
      <c r="A99" s="145">
        <v>2</v>
      </c>
      <c r="B99" s="74" t="s">
        <v>169</v>
      </c>
      <c r="C99" s="222" t="s">
        <v>111</v>
      </c>
      <c r="D99" s="8"/>
      <c r="E99" s="74">
        <f aca="true" t="shared" si="66" ref="E99:E100">SUM(F99:Y99)</f>
        <v>468500</v>
      </c>
      <c r="F99" s="70">
        <v>46000</v>
      </c>
      <c r="G99" s="8"/>
      <c r="H99" s="38">
        <v>150000</v>
      </c>
      <c r="I99" s="38">
        <v>12500</v>
      </c>
      <c r="J99" s="70">
        <v>100000</v>
      </c>
      <c r="K99" s="38"/>
      <c r="L99" s="38">
        <v>100000</v>
      </c>
      <c r="M99" s="38"/>
      <c r="N99" s="74">
        <v>10000</v>
      </c>
      <c r="O99" s="8"/>
      <c r="P99" s="38"/>
      <c r="Q99" s="7">
        <v>10000</v>
      </c>
      <c r="R99" s="74">
        <v>10000</v>
      </c>
      <c r="S99" s="8"/>
      <c r="T99" s="38"/>
      <c r="U99" s="7">
        <v>10000</v>
      </c>
      <c r="V99" s="74"/>
      <c r="W99" s="8"/>
      <c r="X99" s="38">
        <v>10000</v>
      </c>
      <c r="Y99" s="7">
        <v>10000</v>
      </c>
      <c r="Z99" s="125">
        <f t="shared" si="64"/>
        <v>166000</v>
      </c>
      <c r="AA99" s="121">
        <f t="shared" si="65"/>
        <v>0</v>
      </c>
      <c r="AB99" s="121">
        <f aca="true" t="shared" si="67" ref="AB99:AB101">X99+T99+P99+L99+H99</f>
        <v>260000</v>
      </c>
      <c r="AC99" s="121">
        <f aca="true" t="shared" si="68" ref="AC99:AC101">Y99+U99+Q99+M99+I99</f>
        <v>42500</v>
      </c>
      <c r="AD99" s="104">
        <f aca="true" t="shared" si="69" ref="AD99">Z99+AA99+AB99+AC99</f>
        <v>468500</v>
      </c>
    </row>
    <row r="100" spans="1:30" s="31" customFormat="1" ht="34.15" customHeight="1">
      <c r="A100" s="145">
        <v>3</v>
      </c>
      <c r="B100" s="74" t="s">
        <v>118</v>
      </c>
      <c r="C100" s="222" t="s">
        <v>111</v>
      </c>
      <c r="D100" s="8"/>
      <c r="E100" s="74">
        <f t="shared" si="66"/>
        <v>170000</v>
      </c>
      <c r="F100" s="70">
        <v>30000</v>
      </c>
      <c r="G100" s="8"/>
      <c r="H100" s="38"/>
      <c r="I100" s="7"/>
      <c r="J100" s="38">
        <v>20000</v>
      </c>
      <c r="K100" s="38"/>
      <c r="L100" s="38">
        <v>30000</v>
      </c>
      <c r="M100" s="38"/>
      <c r="N100" s="74">
        <v>20000</v>
      </c>
      <c r="O100" s="8"/>
      <c r="P100" s="38">
        <v>10000</v>
      </c>
      <c r="Q100" s="7"/>
      <c r="R100" s="74">
        <v>20000</v>
      </c>
      <c r="S100" s="8"/>
      <c r="T100" s="38"/>
      <c r="U100" s="7">
        <v>10000</v>
      </c>
      <c r="V100" s="74">
        <v>20000</v>
      </c>
      <c r="W100" s="8"/>
      <c r="X100" s="38"/>
      <c r="Y100" s="7">
        <v>10000</v>
      </c>
      <c r="Z100" s="125">
        <f t="shared" si="64"/>
        <v>110000</v>
      </c>
      <c r="AA100" s="121">
        <f t="shared" si="65"/>
        <v>0</v>
      </c>
      <c r="AB100" s="121">
        <f t="shared" si="67"/>
        <v>40000</v>
      </c>
      <c r="AC100" s="121">
        <f t="shared" si="68"/>
        <v>20000</v>
      </c>
      <c r="AD100" s="104">
        <f>Z100+AA100+AB100+AC100</f>
        <v>170000</v>
      </c>
    </row>
    <row r="101" spans="1:30" s="178" customFormat="1" ht="30.75" thickBot="1">
      <c r="A101" s="146">
        <v>4</v>
      </c>
      <c r="B101" s="296" t="s">
        <v>38</v>
      </c>
      <c r="C101" s="255" t="s">
        <v>153</v>
      </c>
      <c r="D101" s="160" t="s">
        <v>62</v>
      </c>
      <c r="E101" s="74">
        <v>2500000</v>
      </c>
      <c r="F101" s="70"/>
      <c r="G101" s="299"/>
      <c r="H101" s="300">
        <v>800000</v>
      </c>
      <c r="I101" s="301"/>
      <c r="J101" s="38"/>
      <c r="K101" s="38"/>
      <c r="L101" s="38">
        <v>600000</v>
      </c>
      <c r="M101" s="38"/>
      <c r="N101" s="164">
        <v>300000</v>
      </c>
      <c r="O101" s="165"/>
      <c r="P101" s="165"/>
      <c r="Q101" s="166"/>
      <c r="R101" s="164">
        <v>300000</v>
      </c>
      <c r="S101" s="165"/>
      <c r="T101" s="165"/>
      <c r="U101" s="166"/>
      <c r="V101" s="164"/>
      <c r="W101" s="165"/>
      <c r="X101" s="165"/>
      <c r="Y101" s="166"/>
      <c r="Z101" s="125">
        <f t="shared" si="64"/>
        <v>600000</v>
      </c>
      <c r="AA101" s="121">
        <f t="shared" si="65"/>
        <v>0</v>
      </c>
      <c r="AB101" s="121">
        <f t="shared" si="67"/>
        <v>1400000</v>
      </c>
      <c r="AC101" s="121">
        <f t="shared" si="68"/>
        <v>0</v>
      </c>
      <c r="AD101" s="189">
        <f aca="true" t="shared" si="70" ref="AD101">SUM(Z101:AC101)</f>
        <v>2000000</v>
      </c>
    </row>
    <row r="102" spans="5:38" ht="15.75" thickBot="1">
      <c r="E102" s="74">
        <f aca="true" t="shared" si="71" ref="E102:Z102">SUM(E98:E101)</f>
        <v>3378500</v>
      </c>
      <c r="F102" s="56">
        <f t="shared" si="71"/>
        <v>96000</v>
      </c>
      <c r="G102" s="56">
        <f t="shared" si="71"/>
        <v>0</v>
      </c>
      <c r="H102" s="375">
        <f t="shared" si="71"/>
        <v>950000</v>
      </c>
      <c r="I102" s="375">
        <f t="shared" si="71"/>
        <v>12500</v>
      </c>
      <c r="J102" s="375">
        <f t="shared" si="71"/>
        <v>140000</v>
      </c>
      <c r="K102" s="375">
        <f t="shared" si="71"/>
        <v>0</v>
      </c>
      <c r="L102" s="375">
        <f t="shared" si="71"/>
        <v>760000</v>
      </c>
      <c r="M102" s="56">
        <f t="shared" si="71"/>
        <v>0</v>
      </c>
      <c r="N102" s="375">
        <f t="shared" si="71"/>
        <v>350000</v>
      </c>
      <c r="O102" s="56">
        <f t="shared" si="71"/>
        <v>0</v>
      </c>
      <c r="P102" s="56">
        <f t="shared" si="71"/>
        <v>40000</v>
      </c>
      <c r="Q102" s="56">
        <f t="shared" si="71"/>
        <v>10000</v>
      </c>
      <c r="R102" s="375">
        <f t="shared" si="71"/>
        <v>350000</v>
      </c>
      <c r="S102" s="375">
        <f t="shared" si="71"/>
        <v>0</v>
      </c>
      <c r="T102" s="375">
        <f t="shared" si="71"/>
        <v>0</v>
      </c>
      <c r="U102" s="375">
        <f t="shared" si="71"/>
        <v>70000</v>
      </c>
      <c r="V102" s="375">
        <f t="shared" si="71"/>
        <v>70000</v>
      </c>
      <c r="W102" s="375">
        <f t="shared" si="71"/>
        <v>0</v>
      </c>
      <c r="X102" s="375">
        <f t="shared" si="71"/>
        <v>10000</v>
      </c>
      <c r="Y102" s="375">
        <f t="shared" si="71"/>
        <v>20000</v>
      </c>
      <c r="Z102" s="103">
        <f t="shared" si="71"/>
        <v>1006000</v>
      </c>
      <c r="AA102" s="103">
        <f aca="true" t="shared" si="72" ref="AA102:AC102">SUM(AA98:AA101)</f>
        <v>0</v>
      </c>
      <c r="AB102" s="103">
        <f t="shared" si="72"/>
        <v>1760000</v>
      </c>
      <c r="AC102" s="103">
        <f t="shared" si="72"/>
        <v>112500</v>
      </c>
      <c r="AD102" s="376">
        <f>SUM(AD98:AD101)</f>
        <v>2878500</v>
      </c>
      <c r="AE102"/>
      <c r="AF102"/>
      <c r="AG102"/>
      <c r="AH102"/>
      <c r="AI102"/>
      <c r="AJ102"/>
      <c r="AK102"/>
      <c r="AL102"/>
    </row>
    <row r="103" spans="6:38" ht="15.75" thickBot="1">
      <c r="F103" s="402">
        <f>F102+G102+H102+I102</f>
        <v>1058500</v>
      </c>
      <c r="G103" s="403"/>
      <c r="H103" s="403"/>
      <c r="I103" s="404"/>
      <c r="J103" s="399">
        <f>J102+K102+L102+M102</f>
        <v>900000</v>
      </c>
      <c r="K103" s="400"/>
      <c r="L103" s="400"/>
      <c r="M103" s="401"/>
      <c r="N103" s="399">
        <f>N102+O102+P102+Q102</f>
        <v>400000</v>
      </c>
      <c r="O103" s="400"/>
      <c r="P103" s="400"/>
      <c r="Q103" s="401"/>
      <c r="R103" s="399">
        <f>R102+S102+T102+U102</f>
        <v>420000</v>
      </c>
      <c r="S103" s="400"/>
      <c r="T103" s="400"/>
      <c r="U103" s="401"/>
      <c r="V103" s="402">
        <f>V102+W102+X102+Y102</f>
        <v>100000</v>
      </c>
      <c r="W103" s="403"/>
      <c r="X103" s="403"/>
      <c r="Y103" s="404"/>
      <c r="Z103" s="387">
        <f>Z102+AA102+AB102+AC102</f>
        <v>2878500</v>
      </c>
      <c r="AA103" s="388"/>
      <c r="AB103" s="388"/>
      <c r="AC103" s="389"/>
      <c r="AD103" s="86"/>
      <c r="AE103"/>
      <c r="AF103"/>
      <c r="AG103"/>
      <c r="AH103"/>
      <c r="AI103"/>
      <c r="AJ103"/>
      <c r="AK103"/>
      <c r="AL103"/>
    </row>
    <row r="105" ht="15.75" thickBot="1"/>
    <row r="106" spans="1:38" ht="27" thickBot="1">
      <c r="A106" s="380" t="s">
        <v>71</v>
      </c>
      <c r="B106" s="381"/>
      <c r="C106" s="381"/>
      <c r="D106" s="381"/>
      <c r="E106" s="381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134" t="s">
        <v>9</v>
      </c>
      <c r="AI106" s="135"/>
      <c r="AJ106" s="135"/>
      <c r="AK106" s="135"/>
      <c r="AL106" s="136"/>
    </row>
    <row r="107" spans="1:38" ht="30.75" thickBot="1">
      <c r="A107" s="197" t="s">
        <v>3</v>
      </c>
      <c r="B107" s="92" t="s">
        <v>4</v>
      </c>
      <c r="C107" s="93" t="s">
        <v>5</v>
      </c>
      <c r="D107" s="94" t="s">
        <v>42</v>
      </c>
      <c r="E107" s="95" t="s">
        <v>6</v>
      </c>
      <c r="F107" s="393" t="s">
        <v>7</v>
      </c>
      <c r="G107" s="394"/>
      <c r="H107" s="394"/>
      <c r="I107" s="395"/>
      <c r="J107" s="393" t="s">
        <v>8</v>
      </c>
      <c r="K107" s="394"/>
      <c r="L107" s="394"/>
      <c r="M107" s="395"/>
      <c r="N107" s="396">
        <v>2023</v>
      </c>
      <c r="O107" s="397"/>
      <c r="P107" s="397"/>
      <c r="Q107" s="398"/>
      <c r="R107" s="396">
        <v>2024</v>
      </c>
      <c r="S107" s="397"/>
      <c r="T107" s="397"/>
      <c r="U107" s="398"/>
      <c r="V107" s="396">
        <v>2025</v>
      </c>
      <c r="W107" s="397"/>
      <c r="X107" s="397"/>
      <c r="Y107" s="398"/>
      <c r="Z107" s="393" t="s">
        <v>86</v>
      </c>
      <c r="AA107" s="394"/>
      <c r="AB107" s="394"/>
      <c r="AC107" s="395"/>
      <c r="AD107" s="137"/>
      <c r="AE107"/>
      <c r="AF107"/>
      <c r="AG107"/>
      <c r="AH107"/>
      <c r="AI107"/>
      <c r="AJ107"/>
      <c r="AK107"/>
      <c r="AL107"/>
    </row>
    <row r="108" spans="1:38" ht="15.75" thickBot="1">
      <c r="A108" s="423"/>
      <c r="B108" s="424"/>
      <c r="C108" s="424"/>
      <c r="D108" s="424"/>
      <c r="E108" s="424"/>
      <c r="F108" s="10" t="s">
        <v>10</v>
      </c>
      <c r="G108" s="11" t="s">
        <v>11</v>
      </c>
      <c r="H108" s="11" t="s">
        <v>12</v>
      </c>
      <c r="I108" s="12" t="s">
        <v>0</v>
      </c>
      <c r="J108" s="10" t="s">
        <v>10</v>
      </c>
      <c r="K108" s="11" t="s">
        <v>11</v>
      </c>
      <c r="L108" s="11" t="s">
        <v>12</v>
      </c>
      <c r="M108" s="12" t="s">
        <v>0</v>
      </c>
      <c r="N108" s="19" t="s">
        <v>10</v>
      </c>
      <c r="O108" s="11" t="s">
        <v>11</v>
      </c>
      <c r="P108" s="11" t="s">
        <v>12</v>
      </c>
      <c r="Q108" s="12" t="s">
        <v>0</v>
      </c>
      <c r="R108" s="19" t="s">
        <v>10</v>
      </c>
      <c r="S108" s="11" t="s">
        <v>11</v>
      </c>
      <c r="T108" s="11" t="s">
        <v>12</v>
      </c>
      <c r="U108" s="12" t="s">
        <v>0</v>
      </c>
      <c r="V108" s="19" t="s">
        <v>10</v>
      </c>
      <c r="W108" s="11" t="s">
        <v>11</v>
      </c>
      <c r="X108" s="11" t="s">
        <v>12</v>
      </c>
      <c r="Y108" s="12" t="s">
        <v>0</v>
      </c>
      <c r="Z108" s="126" t="s">
        <v>10</v>
      </c>
      <c r="AA108" s="116" t="s">
        <v>11</v>
      </c>
      <c r="AB108" s="116" t="s">
        <v>12</v>
      </c>
      <c r="AC108" s="116" t="s">
        <v>0</v>
      </c>
      <c r="AD108" s="117" t="s">
        <v>13</v>
      </c>
      <c r="AE108"/>
      <c r="AF108"/>
      <c r="AG108"/>
      <c r="AH108"/>
      <c r="AI108"/>
      <c r="AJ108"/>
      <c r="AK108"/>
      <c r="AL108"/>
    </row>
    <row r="109" spans="1:33" s="30" customFormat="1" ht="15">
      <c r="A109" s="145">
        <v>1</v>
      </c>
      <c r="B109" s="302" t="s">
        <v>147</v>
      </c>
      <c r="C109" s="223" t="s">
        <v>102</v>
      </c>
      <c r="D109" s="239" t="s">
        <v>59</v>
      </c>
      <c r="E109" s="61">
        <f>SUM(F109:Y109)</f>
        <v>1650000</v>
      </c>
      <c r="F109" s="61">
        <v>1000000</v>
      </c>
      <c r="G109" s="61"/>
      <c r="H109" s="61">
        <v>250000</v>
      </c>
      <c r="I109" s="61"/>
      <c r="J109" s="61">
        <v>100000</v>
      </c>
      <c r="K109" s="61"/>
      <c r="L109" s="61"/>
      <c r="M109" s="61"/>
      <c r="N109" s="61">
        <v>100000</v>
      </c>
      <c r="O109" s="61"/>
      <c r="P109" s="61"/>
      <c r="Q109" s="61"/>
      <c r="R109" s="61">
        <v>100000</v>
      </c>
      <c r="S109" s="61"/>
      <c r="T109" s="61"/>
      <c r="U109" s="61"/>
      <c r="V109" s="61">
        <v>100000</v>
      </c>
      <c r="W109" s="61"/>
      <c r="X109" s="61"/>
      <c r="Y109" s="61"/>
      <c r="Z109" s="61">
        <f aca="true" t="shared" si="73" ref="Z109:Z111">F109+J109+N109+R109+V109</f>
        <v>1400000</v>
      </c>
      <c r="AA109" s="61">
        <f aca="true" t="shared" si="74" ref="AA109:AC111">W109+S109+O109+K109+G109</f>
        <v>0</v>
      </c>
      <c r="AB109" s="61">
        <f t="shared" si="74"/>
        <v>250000</v>
      </c>
      <c r="AC109" s="61">
        <f t="shared" si="74"/>
        <v>0</v>
      </c>
      <c r="AD109" s="61">
        <f aca="true" t="shared" si="75" ref="AD109:AD111">SUM(Z109:AC109)</f>
        <v>1650000</v>
      </c>
      <c r="AE109" s="61"/>
      <c r="AF109" s="61"/>
      <c r="AG109" s="61"/>
    </row>
    <row r="110" spans="1:33" s="30" customFormat="1" ht="30">
      <c r="A110" s="146">
        <v>2</v>
      </c>
      <c r="B110" s="212" t="s">
        <v>119</v>
      </c>
      <c r="C110" s="223" t="s">
        <v>110</v>
      </c>
      <c r="D110" s="239" t="s">
        <v>47</v>
      </c>
      <c r="E110" s="61">
        <f>SUM(F110:Y110)</f>
        <v>130000</v>
      </c>
      <c r="F110" s="61">
        <v>50000</v>
      </c>
      <c r="G110" s="61"/>
      <c r="H110" s="61"/>
      <c r="I110" s="61"/>
      <c r="J110" s="61">
        <v>20000</v>
      </c>
      <c r="K110" s="61"/>
      <c r="L110" s="61"/>
      <c r="M110" s="61"/>
      <c r="N110" s="61">
        <v>20000</v>
      </c>
      <c r="O110" s="61"/>
      <c r="P110" s="61"/>
      <c r="Q110" s="61"/>
      <c r="R110" s="61">
        <v>20000</v>
      </c>
      <c r="S110" s="61"/>
      <c r="T110" s="61"/>
      <c r="U110" s="61"/>
      <c r="V110" s="61">
        <v>20000</v>
      </c>
      <c r="W110" s="61"/>
      <c r="X110" s="61"/>
      <c r="Y110" s="61"/>
      <c r="Z110" s="61">
        <f t="shared" si="73"/>
        <v>130000</v>
      </c>
      <c r="AA110" s="61">
        <f t="shared" si="74"/>
        <v>0</v>
      </c>
      <c r="AB110" s="61">
        <f t="shared" si="74"/>
        <v>0</v>
      </c>
      <c r="AC110" s="61">
        <f t="shared" si="74"/>
        <v>0</v>
      </c>
      <c r="AD110" s="61">
        <f t="shared" si="75"/>
        <v>130000</v>
      </c>
      <c r="AE110" s="61"/>
      <c r="AF110" s="61"/>
      <c r="AG110" s="61"/>
    </row>
    <row r="111" spans="1:33" s="30" customFormat="1" ht="45">
      <c r="A111" s="146">
        <v>3</v>
      </c>
      <c r="B111" s="253" t="s">
        <v>132</v>
      </c>
      <c r="C111" s="223" t="s">
        <v>110</v>
      </c>
      <c r="D111" s="239"/>
      <c r="E111" s="61">
        <f>SUM(F111:Y111)</f>
        <v>464000</v>
      </c>
      <c r="F111" s="61">
        <v>37000</v>
      </c>
      <c r="G111" s="61"/>
      <c r="H111" s="61">
        <v>17000</v>
      </c>
      <c r="I111" s="61"/>
      <c r="J111" s="61"/>
      <c r="K111" s="61"/>
      <c r="L111" s="61">
        <v>50000</v>
      </c>
      <c r="M111" s="61"/>
      <c r="N111" s="61">
        <v>20000</v>
      </c>
      <c r="O111" s="61"/>
      <c r="P111" s="61">
        <v>50000</v>
      </c>
      <c r="Q111" s="61"/>
      <c r="R111" s="61">
        <v>50000</v>
      </c>
      <c r="S111" s="61"/>
      <c r="T111" s="61">
        <v>100000</v>
      </c>
      <c r="U111" s="61"/>
      <c r="V111" s="61">
        <v>40000</v>
      </c>
      <c r="W111" s="61"/>
      <c r="X111" s="61">
        <v>100000</v>
      </c>
      <c r="Y111" s="61"/>
      <c r="Z111" s="61">
        <f t="shared" si="73"/>
        <v>147000</v>
      </c>
      <c r="AA111" s="61">
        <f t="shared" si="74"/>
        <v>0</v>
      </c>
      <c r="AB111" s="61">
        <f t="shared" si="74"/>
        <v>317000</v>
      </c>
      <c r="AC111" s="61">
        <f t="shared" si="74"/>
        <v>0</v>
      </c>
      <c r="AD111" s="61">
        <f t="shared" si="75"/>
        <v>464000</v>
      </c>
      <c r="AE111" s="61"/>
      <c r="AF111" s="61"/>
      <c r="AG111" s="61"/>
    </row>
    <row r="112" spans="1:33" s="30" customFormat="1" ht="15">
      <c r="A112" s="203"/>
      <c r="B112" s="14"/>
      <c r="C112" s="13"/>
      <c r="D112" s="15"/>
      <c r="E112" s="61">
        <f aca="true" t="shared" si="76" ref="E112:U112">SUM(E109:E111)</f>
        <v>2244000</v>
      </c>
      <c r="F112" s="61">
        <f t="shared" si="76"/>
        <v>1087000</v>
      </c>
      <c r="G112" s="61">
        <f t="shared" si="76"/>
        <v>0</v>
      </c>
      <c r="H112" s="61">
        <f t="shared" si="76"/>
        <v>267000</v>
      </c>
      <c r="I112" s="61">
        <f t="shared" si="76"/>
        <v>0</v>
      </c>
      <c r="J112" s="61">
        <f t="shared" si="76"/>
        <v>120000</v>
      </c>
      <c r="K112" s="61">
        <f t="shared" si="76"/>
        <v>0</v>
      </c>
      <c r="L112" s="61">
        <f t="shared" si="76"/>
        <v>50000</v>
      </c>
      <c r="M112" s="61">
        <f t="shared" si="76"/>
        <v>0</v>
      </c>
      <c r="N112" s="61">
        <f t="shared" si="76"/>
        <v>140000</v>
      </c>
      <c r="O112" s="61">
        <f t="shared" si="76"/>
        <v>0</v>
      </c>
      <c r="P112" s="61">
        <f t="shared" si="76"/>
        <v>50000</v>
      </c>
      <c r="Q112" s="61">
        <f t="shared" si="76"/>
        <v>0</v>
      </c>
      <c r="R112" s="61">
        <f t="shared" si="76"/>
        <v>170000</v>
      </c>
      <c r="S112" s="61">
        <f t="shared" si="76"/>
        <v>0</v>
      </c>
      <c r="T112" s="61">
        <f t="shared" si="76"/>
        <v>100000</v>
      </c>
      <c r="U112" s="61">
        <f t="shared" si="76"/>
        <v>0</v>
      </c>
      <c r="V112" s="61">
        <f aca="true" t="shared" si="77" ref="V112:Y112">SUM(V109:V111)</f>
        <v>160000</v>
      </c>
      <c r="W112" s="61">
        <f t="shared" si="77"/>
        <v>0</v>
      </c>
      <c r="X112" s="61">
        <f t="shared" si="77"/>
        <v>100000</v>
      </c>
      <c r="Y112" s="61">
        <f t="shared" si="77"/>
        <v>0</v>
      </c>
      <c r="Z112" s="61">
        <f>SUM(Z109:Z111)</f>
        <v>1677000</v>
      </c>
      <c r="AA112" s="61">
        <f aca="true" t="shared" si="78" ref="AA112:AC112">SUM(AA109:AA111)</f>
        <v>0</v>
      </c>
      <c r="AB112" s="61">
        <f t="shared" si="78"/>
        <v>567000</v>
      </c>
      <c r="AC112" s="61">
        <f t="shared" si="78"/>
        <v>0</v>
      </c>
      <c r="AD112" s="61">
        <f>SUM(AD109:AD111)</f>
        <v>2244000</v>
      </c>
      <c r="AE112" s="61"/>
      <c r="AF112" s="61"/>
      <c r="AG112" s="61"/>
    </row>
    <row r="113" spans="1:33" s="30" customFormat="1" ht="15.75" thickBot="1">
      <c r="A113" s="203"/>
      <c r="B113" s="14"/>
      <c r="C113" s="13"/>
      <c r="D113" s="15"/>
      <c r="E113" s="61"/>
      <c r="F113" s="412">
        <f>F112+G112+H112+I112</f>
        <v>1354000</v>
      </c>
      <c r="G113" s="412"/>
      <c r="H113" s="412"/>
      <c r="I113" s="413"/>
      <c r="J113" s="412">
        <f>J112+K112+L112+M112</f>
        <v>170000</v>
      </c>
      <c r="K113" s="412"/>
      <c r="L113" s="412"/>
      <c r="M113" s="413"/>
      <c r="N113" s="412">
        <f>N112+O112+P112+Q112</f>
        <v>190000</v>
      </c>
      <c r="O113" s="412"/>
      <c r="P113" s="412"/>
      <c r="Q113" s="413"/>
      <c r="R113" s="412">
        <f>R112+S112+T112+U112</f>
        <v>270000</v>
      </c>
      <c r="S113" s="412"/>
      <c r="T113" s="412"/>
      <c r="U113" s="413"/>
      <c r="V113" s="412">
        <f>V112+W112+X112+Y112</f>
        <v>260000</v>
      </c>
      <c r="W113" s="412"/>
      <c r="X113" s="412"/>
      <c r="Y113" s="413"/>
      <c r="Z113" s="412">
        <f>Z112+AA112+AB112+AC112</f>
        <v>2244000</v>
      </c>
      <c r="AA113" s="412"/>
      <c r="AB113" s="412"/>
      <c r="AC113" s="413"/>
      <c r="AD113" s="61"/>
      <c r="AE113" s="61"/>
      <c r="AF113" s="61"/>
      <c r="AG113" s="61"/>
    </row>
    <row r="114" spans="1:5" ht="15">
      <c r="A114" s="185"/>
      <c r="B114" s="99"/>
      <c r="C114" s="100"/>
      <c r="D114" s="100"/>
      <c r="E114" s="100"/>
    </row>
    <row r="115" ht="15.75" thickBot="1"/>
    <row r="116" spans="1:38" ht="27" thickBot="1">
      <c r="A116" s="380" t="s">
        <v>72</v>
      </c>
      <c r="B116" s="381"/>
      <c r="C116" s="381"/>
      <c r="D116" s="381"/>
      <c r="E116" s="381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139" t="s">
        <v>9</v>
      </c>
      <c r="AI116" s="140"/>
      <c r="AJ116" s="140"/>
      <c r="AK116" s="140"/>
      <c r="AL116" s="141"/>
    </row>
    <row r="117" spans="1:38" ht="30.75" thickBot="1">
      <c r="A117" s="197" t="s">
        <v>3</v>
      </c>
      <c r="B117" s="92" t="s">
        <v>4</v>
      </c>
      <c r="C117" s="93" t="s">
        <v>5</v>
      </c>
      <c r="D117" s="94" t="s">
        <v>42</v>
      </c>
      <c r="E117" s="101" t="s">
        <v>6</v>
      </c>
      <c r="F117" s="383" t="s">
        <v>7</v>
      </c>
      <c r="G117" s="384"/>
      <c r="H117" s="384"/>
      <c r="I117" s="386"/>
      <c r="J117" s="383" t="s">
        <v>8</v>
      </c>
      <c r="K117" s="384"/>
      <c r="L117" s="384"/>
      <c r="M117" s="386"/>
      <c r="N117" s="405">
        <v>2023</v>
      </c>
      <c r="O117" s="406"/>
      <c r="P117" s="406"/>
      <c r="Q117" s="407"/>
      <c r="R117" s="396">
        <v>2024</v>
      </c>
      <c r="S117" s="397"/>
      <c r="T117" s="397"/>
      <c r="U117" s="398"/>
      <c r="V117" s="396">
        <v>2025</v>
      </c>
      <c r="W117" s="397"/>
      <c r="X117" s="397"/>
      <c r="Y117" s="398"/>
      <c r="Z117" s="393" t="s">
        <v>170</v>
      </c>
      <c r="AA117" s="394"/>
      <c r="AB117" s="394"/>
      <c r="AC117" s="395"/>
      <c r="AD117" s="142"/>
      <c r="AE117"/>
      <c r="AF117"/>
      <c r="AG117"/>
      <c r="AH117"/>
      <c r="AI117"/>
      <c r="AJ117"/>
      <c r="AK117"/>
      <c r="AL117"/>
    </row>
    <row r="118" spans="1:38" ht="15.75" thickBot="1">
      <c r="A118" s="421"/>
      <c r="B118" s="422"/>
      <c r="C118" s="422"/>
      <c r="D118" s="422"/>
      <c r="E118" s="422"/>
      <c r="F118" s="22" t="s">
        <v>10</v>
      </c>
      <c r="G118" s="23" t="s">
        <v>11</v>
      </c>
      <c r="H118" s="23" t="s">
        <v>12</v>
      </c>
      <c r="I118" s="24" t="s">
        <v>0</v>
      </c>
      <c r="J118" s="22" t="s">
        <v>10</v>
      </c>
      <c r="K118" s="23" t="s">
        <v>11</v>
      </c>
      <c r="L118" s="23" t="s">
        <v>12</v>
      </c>
      <c r="M118" s="24" t="s">
        <v>0</v>
      </c>
      <c r="N118" s="22" t="s">
        <v>10</v>
      </c>
      <c r="O118" s="23" t="s">
        <v>11</v>
      </c>
      <c r="P118" s="23" t="s">
        <v>12</v>
      </c>
      <c r="Q118" s="24" t="s">
        <v>0</v>
      </c>
      <c r="R118" s="22" t="s">
        <v>10</v>
      </c>
      <c r="S118" s="23" t="s">
        <v>11</v>
      </c>
      <c r="T118" s="23" t="s">
        <v>12</v>
      </c>
      <c r="U118" s="24" t="s">
        <v>0</v>
      </c>
      <c r="V118" s="22" t="s">
        <v>10</v>
      </c>
      <c r="W118" s="23" t="s">
        <v>11</v>
      </c>
      <c r="X118" s="23" t="s">
        <v>12</v>
      </c>
      <c r="Y118" s="24" t="s">
        <v>0</v>
      </c>
      <c r="Z118" s="106" t="s">
        <v>10</v>
      </c>
      <c r="AA118" s="107" t="s">
        <v>11</v>
      </c>
      <c r="AB118" s="107" t="s">
        <v>12</v>
      </c>
      <c r="AC118" s="107" t="s">
        <v>0</v>
      </c>
      <c r="AD118" s="108" t="s">
        <v>13</v>
      </c>
      <c r="AE118"/>
      <c r="AF118"/>
      <c r="AG118"/>
      <c r="AH118"/>
      <c r="AI118"/>
      <c r="AJ118"/>
      <c r="AK118"/>
      <c r="AL118"/>
    </row>
    <row r="119" spans="1:30" s="31" customFormat="1" ht="30.75" thickBot="1">
      <c r="A119" s="377">
        <v>1</v>
      </c>
      <c r="B119" s="296" t="s">
        <v>140</v>
      </c>
      <c r="C119" s="216"/>
      <c r="D119" s="4"/>
      <c r="E119" s="289">
        <v>2100000</v>
      </c>
      <c r="F119" s="289">
        <v>50000</v>
      </c>
      <c r="G119" s="294"/>
      <c r="H119" s="294"/>
      <c r="I119" s="298"/>
      <c r="J119" s="289">
        <v>300000</v>
      </c>
      <c r="K119" s="294"/>
      <c r="L119" s="294"/>
      <c r="M119" s="298"/>
      <c r="N119" s="289">
        <v>100000</v>
      </c>
      <c r="O119" s="294"/>
      <c r="P119" s="294"/>
      <c r="Q119" s="298">
        <v>400000</v>
      </c>
      <c r="R119" s="51">
        <v>500000</v>
      </c>
      <c r="S119" s="72"/>
      <c r="T119" s="72"/>
      <c r="U119" s="73"/>
      <c r="V119" s="319">
        <v>250000</v>
      </c>
      <c r="W119" s="294">
        <v>500000</v>
      </c>
      <c r="X119" s="294"/>
      <c r="Y119" s="290"/>
      <c r="Z119" s="125">
        <f aca="true" t="shared" si="79" ref="Z119:Z122">F119+J119+N119+R119+V119</f>
        <v>1200000</v>
      </c>
      <c r="AA119" s="121">
        <f aca="true" t="shared" si="80" ref="AA119:AC122">W119+S119+O119+K119+G119</f>
        <v>500000</v>
      </c>
      <c r="AB119" s="121">
        <f t="shared" si="80"/>
        <v>0</v>
      </c>
      <c r="AC119" s="121">
        <f t="shared" si="80"/>
        <v>400000</v>
      </c>
      <c r="AD119" s="122">
        <f aca="true" t="shared" si="81" ref="AD119">SUM(Z119:AC119)</f>
        <v>2100000</v>
      </c>
    </row>
    <row r="120" spans="1:30" s="31" customFormat="1" ht="30.75" thickBot="1">
      <c r="A120" s="196">
        <v>2</v>
      </c>
      <c r="B120" s="305" t="s">
        <v>64</v>
      </c>
      <c r="C120" s="219" t="s">
        <v>121</v>
      </c>
      <c r="D120" s="306" t="s">
        <v>45</v>
      </c>
      <c r="E120" s="289">
        <f>SUM(F120:Y120)</f>
        <v>1080000</v>
      </c>
      <c r="F120" s="128"/>
      <c r="G120" s="52"/>
      <c r="H120" s="52"/>
      <c r="I120" s="50"/>
      <c r="J120" s="128">
        <v>80000</v>
      </c>
      <c r="K120" s="52"/>
      <c r="L120" s="52"/>
      <c r="M120" s="50">
        <v>500000</v>
      </c>
      <c r="N120" s="128">
        <v>50000</v>
      </c>
      <c r="O120" s="52"/>
      <c r="P120" s="52"/>
      <c r="Q120" s="50">
        <v>200000</v>
      </c>
      <c r="R120" s="51">
        <v>50000</v>
      </c>
      <c r="S120" s="246"/>
      <c r="T120" s="246">
        <v>100000</v>
      </c>
      <c r="U120" s="318"/>
      <c r="V120" s="245"/>
      <c r="W120" s="246"/>
      <c r="X120" s="246">
        <v>100000</v>
      </c>
      <c r="Y120" s="157"/>
      <c r="Z120" s="241">
        <f t="shared" si="79"/>
        <v>180000</v>
      </c>
      <c r="AA120" s="307">
        <f t="shared" si="80"/>
        <v>0</v>
      </c>
      <c r="AB120" s="307">
        <f t="shared" si="80"/>
        <v>200000</v>
      </c>
      <c r="AC120" s="307">
        <f t="shared" si="80"/>
        <v>700000</v>
      </c>
      <c r="AD120" s="308">
        <f>SUM(Z120:AC120)</f>
        <v>1080000</v>
      </c>
    </row>
    <row r="121" spans="1:30" s="179" customFormat="1" ht="28.5" customHeight="1" thickBot="1">
      <c r="A121" s="193">
        <f>A120+1</f>
        <v>3</v>
      </c>
      <c r="B121" s="309" t="s">
        <v>120</v>
      </c>
      <c r="C121" s="224" t="s">
        <v>122</v>
      </c>
      <c r="D121" s="4" t="s">
        <v>45</v>
      </c>
      <c r="E121" s="289">
        <f>SUM(F121:Y121)</f>
        <v>1350000</v>
      </c>
      <c r="F121" s="61"/>
      <c r="G121" s="36"/>
      <c r="H121" s="6"/>
      <c r="I121" s="7"/>
      <c r="J121" s="61"/>
      <c r="K121" s="36"/>
      <c r="L121" s="6">
        <v>200000</v>
      </c>
      <c r="M121" s="7"/>
      <c r="N121" s="61">
        <v>250000</v>
      </c>
      <c r="O121" s="36"/>
      <c r="P121" s="6"/>
      <c r="Q121" s="7"/>
      <c r="R121" s="51">
        <v>200000</v>
      </c>
      <c r="S121" s="36"/>
      <c r="T121" s="36">
        <v>500000</v>
      </c>
      <c r="U121" s="38"/>
      <c r="V121" s="207">
        <v>200000</v>
      </c>
      <c r="W121" s="36"/>
      <c r="X121" s="36"/>
      <c r="Y121" s="46"/>
      <c r="Z121" s="97">
        <f t="shared" si="79"/>
        <v>650000</v>
      </c>
      <c r="AA121" s="84">
        <f t="shared" si="80"/>
        <v>0</v>
      </c>
      <c r="AB121" s="84">
        <f t="shared" si="80"/>
        <v>700000</v>
      </c>
      <c r="AC121" s="84">
        <f t="shared" si="80"/>
        <v>0</v>
      </c>
      <c r="AD121" s="84">
        <f aca="true" t="shared" si="82" ref="AD121:AD122">SUM(Z121:AC121)</f>
        <v>1350000</v>
      </c>
    </row>
    <row r="122" spans="1:30" s="179" customFormat="1" ht="28.5" customHeight="1" thickBot="1">
      <c r="A122" s="193">
        <v>4</v>
      </c>
      <c r="B122" s="309" t="s">
        <v>139</v>
      </c>
      <c r="C122" s="257" t="s">
        <v>138</v>
      </c>
      <c r="D122" s="4"/>
      <c r="E122" s="289">
        <f>SUM(F122:Y122)</f>
        <v>70850000</v>
      </c>
      <c r="F122" s="312">
        <v>850000</v>
      </c>
      <c r="G122" s="313"/>
      <c r="H122" s="314"/>
      <c r="I122" s="315"/>
      <c r="J122" s="312"/>
      <c r="K122" s="313"/>
      <c r="L122" s="314"/>
      <c r="M122" s="315">
        <v>10000000</v>
      </c>
      <c r="N122" s="312"/>
      <c r="O122" s="313"/>
      <c r="P122" s="314"/>
      <c r="Q122" s="315">
        <v>20000000</v>
      </c>
      <c r="R122" s="317"/>
      <c r="S122" s="36"/>
      <c r="T122" s="36"/>
      <c r="U122" s="38">
        <v>20000000</v>
      </c>
      <c r="V122" s="320"/>
      <c r="W122" s="313"/>
      <c r="X122" s="313"/>
      <c r="Y122" s="321">
        <v>20000000</v>
      </c>
      <c r="Z122" s="97">
        <f t="shared" si="79"/>
        <v>850000</v>
      </c>
      <c r="AA122" s="84">
        <f t="shared" si="80"/>
        <v>0</v>
      </c>
      <c r="AB122" s="84">
        <f t="shared" si="80"/>
        <v>0</v>
      </c>
      <c r="AC122" s="84">
        <f t="shared" si="80"/>
        <v>70000000</v>
      </c>
      <c r="AD122" s="84">
        <f t="shared" si="82"/>
        <v>70850000</v>
      </c>
    </row>
    <row r="123" spans="5:38" ht="15.75" thickBot="1">
      <c r="E123" s="289">
        <f>SUM(E119:E122)</f>
        <v>75380000</v>
      </c>
      <c r="F123" s="98">
        <f>SUM(F119:F122)</f>
        <v>900000</v>
      </c>
      <c r="G123" s="98">
        <f aca="true" t="shared" si="83" ref="G123:H123">SUM(G119:G122)</f>
        <v>0</v>
      </c>
      <c r="H123" s="98">
        <f t="shared" si="83"/>
        <v>0</v>
      </c>
      <c r="I123" s="113">
        <f aca="true" t="shared" si="84" ref="I123:AD123">SUM(I119:I122)</f>
        <v>0</v>
      </c>
      <c r="J123" s="378">
        <f t="shared" si="84"/>
        <v>380000</v>
      </c>
      <c r="K123" s="113">
        <f t="shared" si="84"/>
        <v>0</v>
      </c>
      <c r="L123" s="113">
        <f t="shared" si="84"/>
        <v>200000</v>
      </c>
      <c r="M123" s="113">
        <f t="shared" si="84"/>
        <v>10500000</v>
      </c>
      <c r="N123" s="98">
        <f t="shared" si="84"/>
        <v>400000</v>
      </c>
      <c r="O123" s="98">
        <f t="shared" si="84"/>
        <v>0</v>
      </c>
      <c r="P123" s="98">
        <f t="shared" si="84"/>
        <v>0</v>
      </c>
      <c r="Q123" s="113">
        <f t="shared" si="84"/>
        <v>20600000</v>
      </c>
      <c r="R123" s="112">
        <f t="shared" si="84"/>
        <v>750000</v>
      </c>
      <c r="S123" s="98">
        <f t="shared" si="84"/>
        <v>0</v>
      </c>
      <c r="T123" s="98">
        <f t="shared" si="84"/>
        <v>600000</v>
      </c>
      <c r="U123" s="98">
        <f t="shared" si="84"/>
        <v>20000000</v>
      </c>
      <c r="V123" s="98">
        <f t="shared" si="84"/>
        <v>450000</v>
      </c>
      <c r="W123" s="98">
        <f t="shared" si="84"/>
        <v>500000</v>
      </c>
      <c r="X123" s="98">
        <f t="shared" si="84"/>
        <v>100000</v>
      </c>
      <c r="Y123" s="98">
        <f t="shared" si="84"/>
        <v>20000000</v>
      </c>
      <c r="Z123" s="379">
        <f t="shared" si="84"/>
        <v>2880000</v>
      </c>
      <c r="AA123" s="379">
        <f t="shared" si="84"/>
        <v>500000</v>
      </c>
      <c r="AB123" s="379">
        <f t="shared" si="84"/>
        <v>900000</v>
      </c>
      <c r="AC123" s="379">
        <f t="shared" si="84"/>
        <v>71100000</v>
      </c>
      <c r="AD123" s="373">
        <f t="shared" si="84"/>
        <v>75380000</v>
      </c>
      <c r="AE123"/>
      <c r="AF123"/>
      <c r="AG123"/>
      <c r="AH123"/>
      <c r="AI123"/>
      <c r="AJ123"/>
      <c r="AK123"/>
      <c r="AL123"/>
    </row>
    <row r="124" spans="6:38" ht="15.75" thickBot="1">
      <c r="F124" s="412">
        <f>F123+G123+H123+I123</f>
        <v>900000</v>
      </c>
      <c r="G124" s="412"/>
      <c r="H124" s="412"/>
      <c r="I124" s="413"/>
      <c r="J124" s="412">
        <f>J123+K123+L123+M123</f>
        <v>11080000</v>
      </c>
      <c r="K124" s="412"/>
      <c r="L124" s="412"/>
      <c r="M124" s="413"/>
      <c r="N124" s="412">
        <f>N123+O123+P123+Q123</f>
        <v>21000000</v>
      </c>
      <c r="O124" s="412"/>
      <c r="P124" s="412"/>
      <c r="Q124" s="413"/>
      <c r="R124" s="412">
        <f>R123+S123+T123+U123</f>
        <v>21350000</v>
      </c>
      <c r="S124" s="412"/>
      <c r="T124" s="412"/>
      <c r="U124" s="413"/>
      <c r="V124" s="412">
        <f>V123+W123+X123+Y123</f>
        <v>21050000</v>
      </c>
      <c r="W124" s="412"/>
      <c r="X124" s="412"/>
      <c r="Y124" s="413"/>
      <c r="Z124" s="412">
        <f>Z123+AA123+AB123+AC123</f>
        <v>75380000</v>
      </c>
      <c r="AA124" s="412"/>
      <c r="AB124" s="412"/>
      <c r="AC124" s="413"/>
      <c r="AD124" s="86"/>
      <c r="AE124"/>
      <c r="AF124"/>
      <c r="AG124"/>
      <c r="AH124"/>
      <c r="AI124"/>
      <c r="AJ124"/>
      <c r="AK124"/>
      <c r="AL124"/>
    </row>
    <row r="126" ht="15.75" thickBot="1"/>
    <row r="127" spans="1:38" ht="27" thickBot="1">
      <c r="A127" s="380" t="s">
        <v>73</v>
      </c>
      <c r="B127" s="381"/>
      <c r="C127" s="381"/>
      <c r="D127" s="381"/>
      <c r="E127" s="381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139" t="s">
        <v>9</v>
      </c>
      <c r="AI127" s="140"/>
      <c r="AJ127" s="140"/>
      <c r="AK127" s="140"/>
      <c r="AL127" s="141"/>
    </row>
    <row r="128" spans="1:38" ht="30.75" thickBot="1">
      <c r="A128" s="205" t="s">
        <v>3</v>
      </c>
      <c r="B128" s="9" t="s">
        <v>4</v>
      </c>
      <c r="C128" s="123" t="s">
        <v>5</v>
      </c>
      <c r="D128" s="124" t="s">
        <v>42</v>
      </c>
      <c r="E128" s="101" t="s">
        <v>6</v>
      </c>
      <c r="F128" s="420" t="s">
        <v>7</v>
      </c>
      <c r="G128" s="394"/>
      <c r="H128" s="394"/>
      <c r="I128" s="395"/>
      <c r="J128" s="420" t="s">
        <v>8</v>
      </c>
      <c r="K128" s="394"/>
      <c r="L128" s="394"/>
      <c r="M128" s="395"/>
      <c r="N128" s="396">
        <v>2023</v>
      </c>
      <c r="O128" s="397"/>
      <c r="P128" s="397"/>
      <c r="Q128" s="398"/>
      <c r="R128" s="396">
        <v>2024</v>
      </c>
      <c r="S128" s="397"/>
      <c r="T128" s="397"/>
      <c r="U128" s="398"/>
      <c r="V128" s="396">
        <v>2025</v>
      </c>
      <c r="W128" s="397"/>
      <c r="X128" s="397"/>
      <c r="Y128" s="398"/>
      <c r="Z128" s="393" t="s">
        <v>86</v>
      </c>
      <c r="AA128" s="394"/>
      <c r="AB128" s="394"/>
      <c r="AC128" s="395"/>
      <c r="AD128" s="143"/>
      <c r="AE128"/>
      <c r="AF128"/>
      <c r="AG128"/>
      <c r="AH128"/>
      <c r="AI128"/>
      <c r="AJ128"/>
      <c r="AK128"/>
      <c r="AL128"/>
    </row>
    <row r="129" spans="1:38" ht="15.75" thickBot="1">
      <c r="A129" s="390"/>
      <c r="B129" s="391"/>
      <c r="C129" s="391"/>
      <c r="D129" s="391"/>
      <c r="E129" s="391"/>
      <c r="F129" s="19" t="s">
        <v>10</v>
      </c>
      <c r="G129" s="11" t="s">
        <v>11</v>
      </c>
      <c r="H129" s="11" t="s">
        <v>12</v>
      </c>
      <c r="I129" s="12" t="s">
        <v>0</v>
      </c>
      <c r="J129" s="19" t="s">
        <v>10</v>
      </c>
      <c r="K129" s="11" t="s">
        <v>11</v>
      </c>
      <c r="L129" s="11" t="s">
        <v>12</v>
      </c>
      <c r="M129" s="12" t="s">
        <v>0</v>
      </c>
      <c r="N129" s="10" t="s">
        <v>10</v>
      </c>
      <c r="O129" s="11" t="s">
        <v>11</v>
      </c>
      <c r="P129" s="11" t="s">
        <v>12</v>
      </c>
      <c r="Q129" s="12" t="s">
        <v>0</v>
      </c>
      <c r="R129" s="10" t="s">
        <v>10</v>
      </c>
      <c r="S129" s="11" t="s">
        <v>11</v>
      </c>
      <c r="T129" s="11" t="s">
        <v>12</v>
      </c>
      <c r="U129" s="12" t="s">
        <v>0</v>
      </c>
      <c r="V129" s="341" t="s">
        <v>10</v>
      </c>
      <c r="W129" s="16" t="s">
        <v>11</v>
      </c>
      <c r="X129" s="16" t="s">
        <v>12</v>
      </c>
      <c r="Y129" s="17" t="s">
        <v>0</v>
      </c>
      <c r="Z129" s="126" t="s">
        <v>10</v>
      </c>
      <c r="AA129" s="116" t="s">
        <v>11</v>
      </c>
      <c r="AB129" s="116" t="s">
        <v>12</v>
      </c>
      <c r="AC129" s="116" t="s">
        <v>0</v>
      </c>
      <c r="AD129" s="117" t="s">
        <v>13</v>
      </c>
      <c r="AE129"/>
      <c r="AF129"/>
      <c r="AG129"/>
      <c r="AH129"/>
      <c r="AI129"/>
      <c r="AJ129"/>
      <c r="AK129"/>
      <c r="AL129"/>
    </row>
    <row r="130" spans="1:30" s="102" customFormat="1" ht="30.75" thickBot="1">
      <c r="A130" s="145">
        <v>1</v>
      </c>
      <c r="B130" s="303" t="s">
        <v>27</v>
      </c>
      <c r="C130" s="217" t="s">
        <v>102</v>
      </c>
      <c r="D130" s="90"/>
      <c r="E130" s="261">
        <v>200000</v>
      </c>
      <c r="F130" s="289">
        <v>20000</v>
      </c>
      <c r="G130" s="294"/>
      <c r="H130" s="297"/>
      <c r="I130" s="290"/>
      <c r="J130" s="79">
        <v>180000</v>
      </c>
      <c r="K130" s="72"/>
      <c r="L130" s="72"/>
      <c r="M130" s="73"/>
      <c r="N130" s="289"/>
      <c r="O130" s="294"/>
      <c r="P130" s="294"/>
      <c r="Q130" s="290"/>
      <c r="R130" s="343"/>
      <c r="S130" s="72"/>
      <c r="T130" s="72"/>
      <c r="U130" s="73"/>
      <c r="V130" s="342"/>
      <c r="W130" s="294"/>
      <c r="X130" s="294"/>
      <c r="Y130" s="290"/>
      <c r="Z130" s="125">
        <f aca="true" t="shared" si="85" ref="Z130:Z140">F130+J130+N130+R130+V130</f>
        <v>200000</v>
      </c>
      <c r="AA130" s="121">
        <f aca="true" t="shared" si="86" ref="AA130:AC138">W130+S130+O130+K130+G130</f>
        <v>0</v>
      </c>
      <c r="AB130" s="121">
        <f t="shared" si="86"/>
        <v>0</v>
      </c>
      <c r="AC130" s="121">
        <f t="shared" si="86"/>
        <v>0</v>
      </c>
      <c r="AD130" s="121">
        <f aca="true" t="shared" si="87" ref="AD130:AD140">SUM(Z130:AC130)</f>
        <v>200000</v>
      </c>
    </row>
    <row r="131" spans="1:30" s="102" customFormat="1" ht="30.75" thickBot="1">
      <c r="A131" s="265">
        <v>2</v>
      </c>
      <c r="B131" s="304" t="s">
        <v>146</v>
      </c>
      <c r="C131" s="217" t="s">
        <v>102</v>
      </c>
      <c r="D131" s="260"/>
      <c r="E131" s="261">
        <v>55000</v>
      </c>
      <c r="F131" s="156">
        <v>55000</v>
      </c>
      <c r="G131" s="73"/>
      <c r="H131" s="73"/>
      <c r="I131" s="80"/>
      <c r="J131" s="79">
        <v>10000</v>
      </c>
      <c r="K131" s="72"/>
      <c r="L131" s="72"/>
      <c r="M131" s="73"/>
      <c r="N131" s="71">
        <v>10000</v>
      </c>
      <c r="O131" s="72"/>
      <c r="P131" s="72"/>
      <c r="Q131" s="80"/>
      <c r="R131" s="316">
        <v>10000</v>
      </c>
      <c r="S131" s="72"/>
      <c r="T131" s="72"/>
      <c r="U131" s="73"/>
      <c r="V131" s="271">
        <v>10000</v>
      </c>
      <c r="W131" s="36"/>
      <c r="X131" s="36"/>
      <c r="Y131" s="46"/>
      <c r="Z131" s="125">
        <f t="shared" si="85"/>
        <v>95000</v>
      </c>
      <c r="AA131" s="121">
        <f t="shared" si="86"/>
        <v>0</v>
      </c>
      <c r="AB131" s="121">
        <f t="shared" si="86"/>
        <v>0</v>
      </c>
      <c r="AC131" s="121">
        <f t="shared" si="86"/>
        <v>0</v>
      </c>
      <c r="AD131" s="121">
        <f t="shared" si="87"/>
        <v>95000</v>
      </c>
    </row>
    <row r="132" spans="1:30" s="179" customFormat="1" ht="28.5" customHeight="1">
      <c r="A132" s="204">
        <v>3</v>
      </c>
      <c r="B132" s="210" t="s">
        <v>143</v>
      </c>
      <c r="C132" s="224" t="s">
        <v>144</v>
      </c>
      <c r="D132" s="144" t="s">
        <v>145</v>
      </c>
      <c r="E132" s="261">
        <v>1200000</v>
      </c>
      <c r="F132" s="61">
        <v>49500</v>
      </c>
      <c r="G132" s="36"/>
      <c r="H132" s="6"/>
      <c r="I132" s="37">
        <v>627500</v>
      </c>
      <c r="J132" s="37">
        <v>50000</v>
      </c>
      <c r="K132" s="37"/>
      <c r="L132" s="37">
        <v>300000</v>
      </c>
      <c r="M132" s="37"/>
      <c r="N132" s="37"/>
      <c r="O132" s="37"/>
      <c r="P132" s="37">
        <v>200000</v>
      </c>
      <c r="Q132" s="37"/>
      <c r="R132" s="37"/>
      <c r="S132" s="259"/>
      <c r="T132" s="259"/>
      <c r="U132" s="252"/>
      <c r="V132" s="207"/>
      <c r="W132" s="36"/>
      <c r="X132" s="36"/>
      <c r="Y132" s="46"/>
      <c r="Z132" s="125">
        <f t="shared" si="85"/>
        <v>99500</v>
      </c>
      <c r="AA132" s="121">
        <f t="shared" si="86"/>
        <v>0</v>
      </c>
      <c r="AB132" s="121">
        <f t="shared" si="86"/>
        <v>500000</v>
      </c>
      <c r="AC132" s="121">
        <f t="shared" si="86"/>
        <v>627500</v>
      </c>
      <c r="AD132" s="121">
        <f t="shared" si="87"/>
        <v>1227000</v>
      </c>
    </row>
    <row r="133" spans="1:30" s="102" customFormat="1" ht="30">
      <c r="A133" s="146">
        <v>4</v>
      </c>
      <c r="B133" s="148" t="s">
        <v>28</v>
      </c>
      <c r="C133" s="216" t="s">
        <v>102</v>
      </c>
      <c r="D133" s="34" t="s">
        <v>47</v>
      </c>
      <c r="E133" s="261">
        <f aca="true" t="shared" si="88" ref="E133:E135">SUM(F133:U133)</f>
        <v>70000</v>
      </c>
      <c r="F133" s="61">
        <v>20000</v>
      </c>
      <c r="G133" s="36"/>
      <c r="H133" s="38"/>
      <c r="I133" s="46"/>
      <c r="J133" s="37">
        <v>20000</v>
      </c>
      <c r="K133" s="36"/>
      <c r="L133" s="36"/>
      <c r="M133" s="38"/>
      <c r="N133" s="61">
        <v>20000</v>
      </c>
      <c r="O133" s="36"/>
      <c r="P133" s="36"/>
      <c r="Q133" s="46"/>
      <c r="R133" s="167">
        <v>10000</v>
      </c>
      <c r="S133" s="165"/>
      <c r="T133" s="165"/>
      <c r="U133" s="174"/>
      <c r="V133" s="164">
        <v>10000</v>
      </c>
      <c r="W133" s="165"/>
      <c r="X133" s="165"/>
      <c r="Y133" s="166"/>
      <c r="Z133" s="125">
        <f t="shared" si="85"/>
        <v>80000</v>
      </c>
      <c r="AA133" s="121">
        <f t="shared" si="86"/>
        <v>0</v>
      </c>
      <c r="AB133" s="121">
        <f t="shared" si="86"/>
        <v>0</v>
      </c>
      <c r="AC133" s="121">
        <f t="shared" si="86"/>
        <v>0</v>
      </c>
      <c r="AD133" s="121">
        <f t="shared" si="87"/>
        <v>80000</v>
      </c>
    </row>
    <row r="134" spans="1:30" s="82" customFormat="1" ht="30">
      <c r="A134" s="146">
        <v>5</v>
      </c>
      <c r="B134" s="253" t="s">
        <v>141</v>
      </c>
      <c r="C134" s="216" t="s">
        <v>110</v>
      </c>
      <c r="D134" s="4" t="s">
        <v>54</v>
      </c>
      <c r="E134" s="261">
        <f t="shared" si="88"/>
        <v>45000</v>
      </c>
      <c r="F134" s="61">
        <v>10000</v>
      </c>
      <c r="G134" s="36"/>
      <c r="H134" s="38">
        <v>35000</v>
      </c>
      <c r="I134" s="7"/>
      <c r="J134" s="37"/>
      <c r="K134" s="36"/>
      <c r="L134" s="36"/>
      <c r="M134" s="8"/>
      <c r="N134" s="71"/>
      <c r="O134" s="72"/>
      <c r="P134" s="72"/>
      <c r="Q134" s="80"/>
      <c r="R134" s="37"/>
      <c r="S134" s="36"/>
      <c r="T134" s="36"/>
      <c r="U134" s="38"/>
      <c r="V134" s="61">
        <v>10000</v>
      </c>
      <c r="W134" s="36"/>
      <c r="X134" s="36"/>
      <c r="Y134" s="46"/>
      <c r="Z134" s="125">
        <f t="shared" si="85"/>
        <v>20000</v>
      </c>
      <c r="AA134" s="121">
        <f t="shared" si="86"/>
        <v>0</v>
      </c>
      <c r="AB134" s="121">
        <f t="shared" si="86"/>
        <v>35000</v>
      </c>
      <c r="AC134" s="121">
        <f t="shared" si="86"/>
        <v>0</v>
      </c>
      <c r="AD134" s="121">
        <f t="shared" si="87"/>
        <v>55000</v>
      </c>
    </row>
    <row r="135" spans="1:52" s="247" customFormat="1" ht="40.5" customHeight="1">
      <c r="A135" s="196">
        <v>6</v>
      </c>
      <c r="B135" s="322" t="s">
        <v>81</v>
      </c>
      <c r="C135" s="243" t="s">
        <v>102</v>
      </c>
      <c r="D135" s="244"/>
      <c r="E135" s="261">
        <f t="shared" si="88"/>
        <v>80000</v>
      </c>
      <c r="F135" s="128">
        <v>20000</v>
      </c>
      <c r="G135" s="52"/>
      <c r="H135" s="52"/>
      <c r="I135" s="91"/>
      <c r="J135" s="51">
        <v>20000</v>
      </c>
      <c r="K135" s="52"/>
      <c r="L135" s="52"/>
      <c r="M135" s="49"/>
      <c r="N135" s="61">
        <v>20000</v>
      </c>
      <c r="O135" s="244"/>
      <c r="P135" s="244"/>
      <c r="Q135" s="344"/>
      <c r="R135" s="51">
        <v>20000</v>
      </c>
      <c r="S135" s="52"/>
      <c r="T135" s="52"/>
      <c r="U135" s="53"/>
      <c r="V135" s="61">
        <v>20000</v>
      </c>
      <c r="W135" s="36"/>
      <c r="X135" s="36"/>
      <c r="Y135" s="46"/>
      <c r="Z135" s="125">
        <f t="shared" si="85"/>
        <v>100000</v>
      </c>
      <c r="AA135" s="121">
        <f t="shared" si="86"/>
        <v>0</v>
      </c>
      <c r="AB135" s="121">
        <f t="shared" si="86"/>
        <v>0</v>
      </c>
      <c r="AC135" s="121">
        <f t="shared" si="86"/>
        <v>0</v>
      </c>
      <c r="AD135" s="121">
        <f t="shared" si="87"/>
        <v>100000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s="192" customFormat="1" ht="50.25" customHeight="1">
      <c r="A136" s="193">
        <v>7</v>
      </c>
      <c r="B136" s="191" t="s">
        <v>129</v>
      </c>
      <c r="C136" s="225"/>
      <c r="D136" s="147"/>
      <c r="E136" s="261">
        <v>200000</v>
      </c>
      <c r="F136" s="61">
        <v>20000</v>
      </c>
      <c r="G136" s="36"/>
      <c r="H136" s="36"/>
      <c r="I136" s="46"/>
      <c r="J136" s="37">
        <v>20000</v>
      </c>
      <c r="K136" s="36"/>
      <c r="L136" s="36"/>
      <c r="M136" s="8"/>
      <c r="N136" s="61">
        <v>10000</v>
      </c>
      <c r="O136" s="147"/>
      <c r="P136" s="147"/>
      <c r="Q136" s="346"/>
      <c r="R136" s="37">
        <v>10000</v>
      </c>
      <c r="S136" s="36"/>
      <c r="T136" s="36"/>
      <c r="U136" s="38"/>
      <c r="V136" s="61">
        <v>10000</v>
      </c>
      <c r="W136" s="36"/>
      <c r="X136" s="36"/>
      <c r="Y136" s="46"/>
      <c r="Z136" s="125">
        <f t="shared" si="85"/>
        <v>70000</v>
      </c>
      <c r="AA136" s="121">
        <f t="shared" si="86"/>
        <v>0</v>
      </c>
      <c r="AB136" s="121">
        <f t="shared" si="86"/>
        <v>0</v>
      </c>
      <c r="AC136" s="121">
        <f t="shared" si="86"/>
        <v>0</v>
      </c>
      <c r="AD136" s="121">
        <f t="shared" si="87"/>
        <v>70000</v>
      </c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</row>
    <row r="137" spans="1:52" s="192" customFormat="1" ht="33" customHeight="1">
      <c r="A137" s="193">
        <v>8</v>
      </c>
      <c r="B137" s="191" t="s">
        <v>130</v>
      </c>
      <c r="C137" s="225"/>
      <c r="D137" s="147"/>
      <c r="E137" s="261">
        <v>1000000</v>
      </c>
      <c r="F137" s="61">
        <v>17500</v>
      </c>
      <c r="G137" s="36"/>
      <c r="H137" s="36">
        <v>100000</v>
      </c>
      <c r="I137" s="46"/>
      <c r="J137" s="37">
        <v>25500</v>
      </c>
      <c r="K137" s="36"/>
      <c r="L137" s="36">
        <v>45000</v>
      </c>
      <c r="M137" s="8"/>
      <c r="N137" s="345"/>
      <c r="O137" s="147"/>
      <c r="P137" s="147"/>
      <c r="Q137" s="346"/>
      <c r="R137" s="37"/>
      <c r="S137" s="36"/>
      <c r="T137" s="36"/>
      <c r="U137" s="38"/>
      <c r="V137" s="61"/>
      <c r="W137" s="36"/>
      <c r="X137" s="36"/>
      <c r="Y137" s="46"/>
      <c r="Z137" s="125">
        <f t="shared" si="85"/>
        <v>43000</v>
      </c>
      <c r="AA137" s="121">
        <f t="shared" si="86"/>
        <v>0</v>
      </c>
      <c r="AB137" s="121">
        <f t="shared" si="86"/>
        <v>145000</v>
      </c>
      <c r="AC137" s="121">
        <f t="shared" si="86"/>
        <v>0</v>
      </c>
      <c r="AD137" s="121">
        <f t="shared" si="87"/>
        <v>188000</v>
      </c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</row>
    <row r="138" spans="1:52" s="192" customFormat="1" ht="36" customHeight="1">
      <c r="A138" s="193">
        <v>9</v>
      </c>
      <c r="B138" s="191" t="s">
        <v>131</v>
      </c>
      <c r="C138" s="216" t="s">
        <v>110</v>
      </c>
      <c r="D138" s="147"/>
      <c r="E138" s="261">
        <v>1000000</v>
      </c>
      <c r="F138" s="61"/>
      <c r="G138" s="36"/>
      <c r="H138" s="36"/>
      <c r="I138" s="46"/>
      <c r="J138" s="37"/>
      <c r="K138" s="36"/>
      <c r="L138" s="36"/>
      <c r="M138" s="8"/>
      <c r="N138" s="345"/>
      <c r="O138" s="147"/>
      <c r="P138" s="37">
        <v>20000</v>
      </c>
      <c r="Q138" s="346"/>
      <c r="R138" s="37">
        <v>10000</v>
      </c>
      <c r="S138" s="36"/>
      <c r="T138" s="36"/>
      <c r="U138" s="38"/>
      <c r="V138" s="61">
        <v>10000</v>
      </c>
      <c r="W138" s="36"/>
      <c r="X138" s="36"/>
      <c r="Y138" s="46"/>
      <c r="Z138" s="125">
        <f t="shared" si="85"/>
        <v>20000</v>
      </c>
      <c r="AA138" s="121">
        <f t="shared" si="86"/>
        <v>0</v>
      </c>
      <c r="AB138" s="121">
        <f t="shared" si="86"/>
        <v>20000</v>
      </c>
      <c r="AC138" s="121">
        <f t="shared" si="86"/>
        <v>0</v>
      </c>
      <c r="AD138" s="121">
        <f t="shared" si="87"/>
        <v>40000</v>
      </c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</row>
    <row r="139" spans="1:52" s="192" customFormat="1" ht="34.5" customHeight="1">
      <c r="A139" s="193">
        <v>10</v>
      </c>
      <c r="B139" s="191" t="s">
        <v>133</v>
      </c>
      <c r="C139" s="263" t="s">
        <v>154</v>
      </c>
      <c r="D139" s="147"/>
      <c r="E139" s="261">
        <v>500000</v>
      </c>
      <c r="F139" s="61"/>
      <c r="G139" s="36"/>
      <c r="H139" s="36"/>
      <c r="I139" s="46"/>
      <c r="J139" s="37"/>
      <c r="K139" s="36"/>
      <c r="L139" s="36"/>
      <c r="M139" s="8"/>
      <c r="N139" s="61">
        <v>100000</v>
      </c>
      <c r="O139" s="147"/>
      <c r="P139" s="147"/>
      <c r="Q139" s="346"/>
      <c r="R139" s="37">
        <v>100000</v>
      </c>
      <c r="S139" s="36"/>
      <c r="T139" s="36"/>
      <c r="U139" s="38"/>
      <c r="V139" s="164">
        <v>100000</v>
      </c>
      <c r="W139" s="165"/>
      <c r="X139" s="165"/>
      <c r="Y139" s="166"/>
      <c r="Z139" s="125">
        <f t="shared" si="85"/>
        <v>300000</v>
      </c>
      <c r="AA139" s="121">
        <f aca="true" t="shared" si="89" ref="AA139:AC140">W139+S139+O139+K139+G139</f>
        <v>0</v>
      </c>
      <c r="AB139" s="121">
        <f t="shared" si="89"/>
        <v>0</v>
      </c>
      <c r="AC139" s="121">
        <f t="shared" si="89"/>
        <v>0</v>
      </c>
      <c r="AD139" s="121">
        <f t="shared" si="87"/>
        <v>300000</v>
      </c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</row>
    <row r="140" spans="1:52" s="192" customFormat="1" ht="33.75" customHeight="1" thickBot="1">
      <c r="A140" s="193">
        <v>11</v>
      </c>
      <c r="B140" s="191" t="s">
        <v>171</v>
      </c>
      <c r="C140" s="263" t="s">
        <v>155</v>
      </c>
      <c r="D140" s="147"/>
      <c r="E140" s="261">
        <v>4000000</v>
      </c>
      <c r="F140" s="312"/>
      <c r="G140" s="313"/>
      <c r="H140" s="313"/>
      <c r="I140" s="321"/>
      <c r="J140" s="37"/>
      <c r="K140" s="36"/>
      <c r="L140" s="36"/>
      <c r="M140" s="8"/>
      <c r="N140" s="347"/>
      <c r="O140" s="348"/>
      <c r="P140" s="348"/>
      <c r="Q140" s="349"/>
      <c r="R140" s="37">
        <v>500000</v>
      </c>
      <c r="S140" s="36"/>
      <c r="T140" s="36">
        <v>1000000</v>
      </c>
      <c r="U140" s="38">
        <v>500000</v>
      </c>
      <c r="V140" s="312">
        <v>500000</v>
      </c>
      <c r="W140" s="313"/>
      <c r="X140" s="313">
        <v>1000000</v>
      </c>
      <c r="Y140" s="321">
        <v>500000</v>
      </c>
      <c r="Z140" s="125">
        <f t="shared" si="85"/>
        <v>1000000</v>
      </c>
      <c r="AA140" s="121">
        <f t="shared" si="89"/>
        <v>0</v>
      </c>
      <c r="AB140" s="121">
        <f t="shared" si="89"/>
        <v>2000000</v>
      </c>
      <c r="AC140" s="121">
        <f t="shared" si="89"/>
        <v>1000000</v>
      </c>
      <c r="AD140" s="121">
        <f t="shared" si="87"/>
        <v>4000000</v>
      </c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</row>
    <row r="141" spans="5:30" ht="15.75" thickBot="1">
      <c r="E141" s="79">
        <f>SUM(E130:E140)</f>
        <v>8350000</v>
      </c>
      <c r="F141" s="79">
        <f aca="true" t="shared" si="90" ref="F141:J141">SUM(F130:F140)</f>
        <v>212000</v>
      </c>
      <c r="G141" s="79">
        <f t="shared" si="90"/>
        <v>0</v>
      </c>
      <c r="H141" s="79">
        <f t="shared" si="90"/>
        <v>135000</v>
      </c>
      <c r="I141" s="79">
        <f t="shared" si="90"/>
        <v>627500</v>
      </c>
      <c r="J141" s="79">
        <f t="shared" si="90"/>
        <v>325500</v>
      </c>
      <c r="K141" s="79">
        <f aca="true" t="shared" si="91" ref="K141">SUM(K130:K140)</f>
        <v>0</v>
      </c>
      <c r="L141" s="79">
        <f aca="true" t="shared" si="92" ref="L141">SUM(L130:L140)</f>
        <v>345000</v>
      </c>
      <c r="M141" s="79">
        <f aca="true" t="shared" si="93" ref="M141">SUM(M130:M140)</f>
        <v>0</v>
      </c>
      <c r="N141" s="79">
        <f aca="true" t="shared" si="94" ref="N141:O141">SUM(N130:N140)</f>
        <v>160000</v>
      </c>
      <c r="O141" s="79">
        <f t="shared" si="94"/>
        <v>0</v>
      </c>
      <c r="P141" s="79">
        <f aca="true" t="shared" si="95" ref="P141">SUM(P130:P140)</f>
        <v>220000</v>
      </c>
      <c r="Q141" s="79">
        <f>SUM(Q130:Q140)</f>
        <v>0</v>
      </c>
      <c r="R141" s="79">
        <f aca="true" t="shared" si="96" ref="R141">SUM(R130:R140)</f>
        <v>660000</v>
      </c>
      <c r="S141" s="79">
        <f aca="true" t="shared" si="97" ref="S141">SUM(S130:S140)</f>
        <v>0</v>
      </c>
      <c r="T141" s="79">
        <f aca="true" t="shared" si="98" ref="T141">SUM(T130:T140)</f>
        <v>1000000</v>
      </c>
      <c r="U141" s="79">
        <f aca="true" t="shared" si="99" ref="U141">SUM(U130:U140)</f>
        <v>500000</v>
      </c>
      <c r="V141" s="79">
        <f aca="true" t="shared" si="100" ref="V141">SUM(V130:V140)</f>
        <v>670000</v>
      </c>
      <c r="W141" s="79">
        <f aca="true" t="shared" si="101" ref="W141">SUM(W130:W140)</f>
        <v>0</v>
      </c>
      <c r="X141" s="79">
        <f aca="true" t="shared" si="102" ref="X141">SUM(X130:X140)</f>
        <v>1000000</v>
      </c>
      <c r="Y141" s="79">
        <f aca="true" t="shared" si="103" ref="Y141">SUM(Y130:Y140)</f>
        <v>500000</v>
      </c>
      <c r="Z141" s="79">
        <f>SUM(Z130:Z140)</f>
        <v>2027500</v>
      </c>
      <c r="AA141" s="79">
        <f aca="true" t="shared" si="104" ref="AA141">SUM(AA130:AA140)</f>
        <v>0</v>
      </c>
      <c r="AB141" s="79">
        <f aca="true" t="shared" si="105" ref="AB141">SUM(AB130:AB140)</f>
        <v>2700000</v>
      </c>
      <c r="AC141" s="79">
        <f aca="true" t="shared" si="106" ref="AC141">SUM(AC130:AC140)</f>
        <v>1627500</v>
      </c>
      <c r="AD141" s="79">
        <f aca="true" t="shared" si="107" ref="AD141">SUM(AD130:AD140)</f>
        <v>6355000</v>
      </c>
    </row>
    <row r="142" spans="6:30" ht="15.75" thickBot="1">
      <c r="F142" s="412">
        <f>F141+G141+H141+I141</f>
        <v>974500</v>
      </c>
      <c r="G142" s="412"/>
      <c r="H142" s="412"/>
      <c r="I142" s="413"/>
      <c r="J142" s="411">
        <f>J141+K141+L141+M141</f>
        <v>670500</v>
      </c>
      <c r="K142" s="412"/>
      <c r="L142" s="412"/>
      <c r="M142" s="413"/>
      <c r="N142" s="417">
        <f>N141+O141+P141+Q141</f>
        <v>380000</v>
      </c>
      <c r="O142" s="418"/>
      <c r="P142" s="418"/>
      <c r="Q142" s="419"/>
      <c r="R142" s="417">
        <f>R141+S141+T141+U141</f>
        <v>2160000</v>
      </c>
      <c r="S142" s="418"/>
      <c r="T142" s="418"/>
      <c r="U142" s="419"/>
      <c r="V142" s="417">
        <f>V141+W141+X141+Y141</f>
        <v>2170000</v>
      </c>
      <c r="W142" s="418"/>
      <c r="X142" s="418"/>
      <c r="Y142" s="419"/>
      <c r="Z142" s="408">
        <f>Z141+AA141+AB141+AC141</f>
        <v>6355000</v>
      </c>
      <c r="AA142" s="409"/>
      <c r="AB142" s="409"/>
      <c r="AC142" s="410"/>
      <c r="AD142" s="86"/>
    </row>
    <row r="143" spans="5:38" ht="15">
      <c r="E143" s="54">
        <f>E141+E123+E112+E102+E90+E77+E58+E17</f>
        <v>397206000</v>
      </c>
      <c r="AE143"/>
      <c r="AF143"/>
      <c r="AG143"/>
      <c r="AH143"/>
      <c r="AI143"/>
      <c r="AJ143"/>
      <c r="AK143"/>
      <c r="AL143"/>
    </row>
    <row r="144" spans="31:38" ht="15.75" thickBot="1">
      <c r="AE144"/>
      <c r="AF144"/>
      <c r="AG144"/>
      <c r="AH144"/>
      <c r="AI144"/>
      <c r="AJ144"/>
      <c r="AK144"/>
      <c r="AL144"/>
    </row>
    <row r="145" spans="6:38" ht="15">
      <c r="F145" s="383" t="s">
        <v>7</v>
      </c>
      <c r="G145" s="384"/>
      <c r="H145" s="384"/>
      <c r="I145" s="386"/>
      <c r="J145" s="383" t="s">
        <v>8</v>
      </c>
      <c r="K145" s="384"/>
      <c r="L145" s="384"/>
      <c r="M145" s="386"/>
      <c r="N145" s="405">
        <v>2023</v>
      </c>
      <c r="O145" s="406"/>
      <c r="P145" s="406"/>
      <c r="Q145" s="407"/>
      <c r="R145" s="405">
        <v>2024</v>
      </c>
      <c r="S145" s="406">
        <v>2024</v>
      </c>
      <c r="T145" s="406"/>
      <c r="U145" s="407"/>
      <c r="V145" s="405">
        <v>2025</v>
      </c>
      <c r="W145" s="406">
        <v>2024</v>
      </c>
      <c r="X145" s="406"/>
      <c r="Y145" s="407"/>
      <c r="Z145" s="414" t="s">
        <v>1</v>
      </c>
      <c r="AA145" s="415"/>
      <c r="AB145" s="415"/>
      <c r="AC145" s="416"/>
      <c r="AD145" s="86"/>
      <c r="AE145" s="130"/>
      <c r="AF145" s="130"/>
      <c r="AG145" s="130"/>
      <c r="AH145" s="129"/>
      <c r="AI145"/>
      <c r="AJ145"/>
      <c r="AK145"/>
      <c r="AL145"/>
    </row>
    <row r="146" spans="6:38" ht="15.75" thickBot="1">
      <c r="F146" s="22" t="s">
        <v>10</v>
      </c>
      <c r="G146" s="23" t="s">
        <v>11</v>
      </c>
      <c r="H146" s="23" t="s">
        <v>12</v>
      </c>
      <c r="I146" s="24" t="s">
        <v>0</v>
      </c>
      <c r="J146" s="22" t="s">
        <v>10</v>
      </c>
      <c r="K146" s="23" t="s">
        <v>11</v>
      </c>
      <c r="L146" s="23" t="s">
        <v>12</v>
      </c>
      <c r="M146" s="24" t="s">
        <v>0</v>
      </c>
      <c r="N146" s="22" t="s">
        <v>10</v>
      </c>
      <c r="O146" s="23" t="s">
        <v>11</v>
      </c>
      <c r="P146" s="23" t="s">
        <v>12</v>
      </c>
      <c r="Q146" s="24" t="s">
        <v>0</v>
      </c>
      <c r="R146" s="22" t="s">
        <v>10</v>
      </c>
      <c r="S146" s="23" t="s">
        <v>11</v>
      </c>
      <c r="T146" s="23" t="s">
        <v>12</v>
      </c>
      <c r="U146" s="24" t="s">
        <v>0</v>
      </c>
      <c r="V146" s="22" t="s">
        <v>10</v>
      </c>
      <c r="W146" s="23" t="s">
        <v>11</v>
      </c>
      <c r="X146" s="23" t="s">
        <v>12</v>
      </c>
      <c r="Y146" s="24" t="s">
        <v>0</v>
      </c>
      <c r="Z146" s="109" t="s">
        <v>10</v>
      </c>
      <c r="AA146" s="110" t="s">
        <v>11</v>
      </c>
      <c r="AB146" s="110" t="s">
        <v>12</v>
      </c>
      <c r="AC146" s="111" t="s">
        <v>0</v>
      </c>
      <c r="AD146" s="86"/>
      <c r="AE146"/>
      <c r="AF146"/>
      <c r="AG146"/>
      <c r="AH146" s="129"/>
      <c r="AI146"/>
      <c r="AJ146"/>
      <c r="AK146"/>
      <c r="AL146"/>
    </row>
    <row r="147" spans="6:30" ht="15.75" thickBot="1">
      <c r="F147" s="55">
        <f aca="true" t="shared" si="108" ref="F147:M147">F141+F123+F112+F102+F90+F77+F58+F17</f>
        <v>5952500</v>
      </c>
      <c r="G147" s="55">
        <f t="shared" si="108"/>
        <v>0</v>
      </c>
      <c r="H147" s="55">
        <f t="shared" si="108"/>
        <v>7872000</v>
      </c>
      <c r="I147" s="55">
        <f t="shared" si="108"/>
        <v>6126000</v>
      </c>
      <c r="J147" s="55">
        <f t="shared" si="108"/>
        <v>5775500</v>
      </c>
      <c r="K147" s="55">
        <f t="shared" si="108"/>
        <v>0</v>
      </c>
      <c r="L147" s="55">
        <f t="shared" si="108"/>
        <v>8155000</v>
      </c>
      <c r="M147" s="55">
        <f t="shared" si="108"/>
        <v>121750000</v>
      </c>
      <c r="N147" s="55">
        <f>N141+N123+N112+N102+N90+N77+N58+N17</f>
        <v>6240000</v>
      </c>
      <c r="O147" s="55">
        <f>O141+O123+O90+O77+O58+O112+O102+O17</f>
        <v>2000000</v>
      </c>
      <c r="P147" s="55">
        <f>P17+P58+P77+P90+P102+P112+P123+P141</f>
        <v>4460000</v>
      </c>
      <c r="Q147" s="55">
        <f>Q17+Q58+Q77+Q90+Q102+Q112+Q123+Q141</f>
        <v>133050000</v>
      </c>
      <c r="R147" s="55">
        <f>R141+R123+R112+R102+R90+R77+R58+R17</f>
        <v>6320000</v>
      </c>
      <c r="S147" s="55">
        <f>S141+S123+S90+S77+S58+S112+S102+S17</f>
        <v>2500000</v>
      </c>
      <c r="T147" s="55">
        <f aca="true" t="shared" si="109" ref="T147:Y147">T17+T58+T77+T90+T102+T112+T123+T141</f>
        <v>4500000</v>
      </c>
      <c r="U147" s="55">
        <f t="shared" si="109"/>
        <v>33420000</v>
      </c>
      <c r="V147" s="55">
        <f t="shared" si="109"/>
        <v>6660000</v>
      </c>
      <c r="W147" s="55">
        <f t="shared" si="109"/>
        <v>2300000</v>
      </c>
      <c r="X147" s="55">
        <f t="shared" si="109"/>
        <v>3680000</v>
      </c>
      <c r="Y147" s="55">
        <f t="shared" si="109"/>
        <v>27000000</v>
      </c>
      <c r="Z147" s="85">
        <f>Z141+Z123+Z112+Z102+Z90+Z77+Z58+Z17</f>
        <v>30948000</v>
      </c>
      <c r="AA147" s="85">
        <f>AA141+AA123+AA112+AA102+AA90+AA77+AA58+AA17</f>
        <v>6800000</v>
      </c>
      <c r="AB147" s="85">
        <f>AB141+AB123+AB112+AB102+AB90+AB77+AB58+AB17</f>
        <v>28667000</v>
      </c>
      <c r="AC147" s="85">
        <f>AC141+AC123+AC112+AC102+AC90+AC77+AC58+AC17</f>
        <v>321346000</v>
      </c>
      <c r="AD147" s="85">
        <f>AD141+AD123+AD112+AD102+AD90+AD77+AD58+AD17</f>
        <v>387761000</v>
      </c>
    </row>
    <row r="148" spans="6:30" ht="15.75" thickBot="1">
      <c r="F148" s="411">
        <f>F147+G147+H147+I147</f>
        <v>19950500</v>
      </c>
      <c r="G148" s="412"/>
      <c r="H148" s="412"/>
      <c r="I148" s="413"/>
      <c r="J148" s="411">
        <f>J147+K147+L147+M147</f>
        <v>135680500</v>
      </c>
      <c r="K148" s="412"/>
      <c r="L148" s="412"/>
      <c r="M148" s="413"/>
      <c r="N148" s="411">
        <f>N147+O147+P147+Q147</f>
        <v>145750000</v>
      </c>
      <c r="O148" s="412"/>
      <c r="P148" s="412"/>
      <c r="Q148" s="413"/>
      <c r="R148" s="411">
        <f>R147+S147+T147+U147</f>
        <v>46740000</v>
      </c>
      <c r="S148" s="412"/>
      <c r="T148" s="412"/>
      <c r="U148" s="413"/>
      <c r="V148" s="411">
        <f>V147+W147+X147+Y147</f>
        <v>39640000</v>
      </c>
      <c r="W148" s="412"/>
      <c r="X148" s="412"/>
      <c r="Y148" s="413"/>
      <c r="Z148" s="408">
        <f>Z147+AA147+AB147+AC147</f>
        <v>387761000</v>
      </c>
      <c r="AA148" s="409"/>
      <c r="AB148" s="409"/>
      <c r="AC148" s="410"/>
      <c r="AD148" s="86"/>
    </row>
  </sheetData>
  <mergeCells count="128">
    <mergeCell ref="A20:AG20"/>
    <mergeCell ref="F21:I21"/>
    <mergeCell ref="J21:M21"/>
    <mergeCell ref="N18:Q18"/>
    <mergeCell ref="F59:I59"/>
    <mergeCell ref="J59:M59"/>
    <mergeCell ref="Z59:AC59"/>
    <mergeCell ref="AD59:AG59"/>
    <mergeCell ref="N59:Q59"/>
    <mergeCell ref="Z21:AC21"/>
    <mergeCell ref="A22:E22"/>
    <mergeCell ref="N21:Q21"/>
    <mergeCell ref="R21:U21"/>
    <mergeCell ref="V18:Y18"/>
    <mergeCell ref="V21:Y21"/>
    <mergeCell ref="V59:Y59"/>
    <mergeCell ref="J78:M78"/>
    <mergeCell ref="Z78:AC78"/>
    <mergeCell ref="AH59:AK59"/>
    <mergeCell ref="F78:I78"/>
    <mergeCell ref="N63:Q63"/>
    <mergeCell ref="N78:Q78"/>
    <mergeCell ref="A64:E64"/>
    <mergeCell ref="R78:U78"/>
    <mergeCell ref="R59:U59"/>
    <mergeCell ref="R63:U63"/>
    <mergeCell ref="A62:AG62"/>
    <mergeCell ref="F63:I63"/>
    <mergeCell ref="J63:M63"/>
    <mergeCell ref="Z63:AC63"/>
    <mergeCell ref="Z64:AC64"/>
    <mergeCell ref="V63:Y63"/>
    <mergeCell ref="V78:Y78"/>
    <mergeCell ref="A4:E4"/>
    <mergeCell ref="A1:AL1"/>
    <mergeCell ref="F18:I18"/>
    <mergeCell ref="A2:AG2"/>
    <mergeCell ref="F3:I3"/>
    <mergeCell ref="J3:M3"/>
    <mergeCell ref="J18:M18"/>
    <mergeCell ref="Z18:AC18"/>
    <mergeCell ref="N3:Q3"/>
    <mergeCell ref="R3:U3"/>
    <mergeCell ref="Z3:AC3"/>
    <mergeCell ref="R18:U18"/>
    <mergeCell ref="V3:Y3"/>
    <mergeCell ref="F91:I91"/>
    <mergeCell ref="A81:AG81"/>
    <mergeCell ref="F82:I82"/>
    <mergeCell ref="J82:M82"/>
    <mergeCell ref="J91:M91"/>
    <mergeCell ref="Z91:AC91"/>
    <mergeCell ref="N82:Q82"/>
    <mergeCell ref="Z82:AC82"/>
    <mergeCell ref="R91:U91"/>
    <mergeCell ref="N91:Q91"/>
    <mergeCell ref="A83:E83"/>
    <mergeCell ref="R82:U82"/>
    <mergeCell ref="V82:Y82"/>
    <mergeCell ref="V91:Y91"/>
    <mergeCell ref="A118:E118"/>
    <mergeCell ref="F124:I124"/>
    <mergeCell ref="Z113:AC113"/>
    <mergeCell ref="A108:E108"/>
    <mergeCell ref="A116:AG116"/>
    <mergeCell ref="F117:I117"/>
    <mergeCell ref="J117:M117"/>
    <mergeCell ref="F113:I113"/>
    <mergeCell ref="J113:M113"/>
    <mergeCell ref="N117:Q117"/>
    <mergeCell ref="N113:Q113"/>
    <mergeCell ref="N124:Q124"/>
    <mergeCell ref="R117:U117"/>
    <mergeCell ref="Z117:AC117"/>
    <mergeCell ref="R113:U113"/>
    <mergeCell ref="V113:Y113"/>
    <mergeCell ref="V117:Y117"/>
    <mergeCell ref="V124:Y124"/>
    <mergeCell ref="A129:E129"/>
    <mergeCell ref="F142:I142"/>
    <mergeCell ref="J124:M124"/>
    <mergeCell ref="Z124:AC124"/>
    <mergeCell ref="A127:AG127"/>
    <mergeCell ref="F128:I128"/>
    <mergeCell ref="J128:M128"/>
    <mergeCell ref="N128:Q128"/>
    <mergeCell ref="N142:Q142"/>
    <mergeCell ref="R128:U128"/>
    <mergeCell ref="R124:U124"/>
    <mergeCell ref="Z128:AC128"/>
    <mergeCell ref="V128:Y128"/>
    <mergeCell ref="Z148:AC148"/>
    <mergeCell ref="F148:I148"/>
    <mergeCell ref="J148:M148"/>
    <mergeCell ref="J142:M142"/>
    <mergeCell ref="Z142:AC142"/>
    <mergeCell ref="F145:I145"/>
    <mergeCell ref="J145:M145"/>
    <mergeCell ref="Z145:AC145"/>
    <mergeCell ref="N145:Q145"/>
    <mergeCell ref="N148:Q148"/>
    <mergeCell ref="R148:U148"/>
    <mergeCell ref="R142:U142"/>
    <mergeCell ref="V148:Y148"/>
    <mergeCell ref="R145:U145"/>
    <mergeCell ref="V145:Y145"/>
    <mergeCell ref="V142:Y142"/>
    <mergeCell ref="A95:AG95"/>
    <mergeCell ref="F96:I96"/>
    <mergeCell ref="J96:M96"/>
    <mergeCell ref="Z103:AC103"/>
    <mergeCell ref="A97:E97"/>
    <mergeCell ref="A106:AG106"/>
    <mergeCell ref="F107:I107"/>
    <mergeCell ref="R107:U107"/>
    <mergeCell ref="R103:U103"/>
    <mergeCell ref="Z96:AC96"/>
    <mergeCell ref="Z107:AC107"/>
    <mergeCell ref="J107:M107"/>
    <mergeCell ref="F103:I103"/>
    <mergeCell ref="J103:M103"/>
    <mergeCell ref="N96:Q96"/>
    <mergeCell ref="N107:Q107"/>
    <mergeCell ref="N103:Q103"/>
    <mergeCell ref="R96:U96"/>
    <mergeCell ref="V96:Y96"/>
    <mergeCell ref="V103:Y103"/>
    <mergeCell ref="V107:Y107"/>
  </mergeCells>
  <printOptions/>
  <pageMargins left="0.708661417322835" right="0.393700787401575" top="0.748031496062992" bottom="0.748031496062992" header="0.31496062992126" footer="0.31496062992126"/>
  <pageSetup horizontalDpi="600" verticalDpi="600" orientation="landscape" paperSize="8" scale="36" r:id="rId1"/>
  <rowBreaks count="4" manualBreakCount="4">
    <brk id="18" max="16383" man="1"/>
    <brk id="45" max="16383" man="1"/>
    <brk id="60" max="16383" man="1"/>
    <brk id="104" max="16383" man="1"/>
  </rowBreaks>
  <colBreaks count="1" manualBreakCount="1">
    <brk id="38" max="16383" man="1"/>
  </colBreaks>
  <ignoredErrors>
    <ignoredError sqref="E133:E1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2021-08-05T12:14:46Z</dcterms:modified>
  <cp:category/>
  <cp:version/>
  <cp:contentType/>
  <cp:contentStatus/>
</cp:coreProperties>
</file>